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danmarksnatur-my.sharepoint.com/personal/marie_dn_dk/Documents/Skrivebord/"/>
    </mc:Choice>
  </mc:AlternateContent>
  <xr:revisionPtr revIDLastSave="0" documentId="8_{72A3A906-7AED-4E7A-8F94-E1892C50A9A8}" xr6:coauthVersionLast="47" xr6:coauthVersionMax="47" xr10:uidLastSave="{00000000-0000-0000-0000-000000000000}"/>
  <bookViews>
    <workbookView xWindow="-120" yWindow="-120" windowWidth="29040" windowHeight="15720" xr2:uid="{38E07C7D-08F0-401D-9AB0-6FEC9650E8DD}"/>
  </bookViews>
  <sheets>
    <sheet name="Refusionsskema" sheetId="1" r:id="rId1"/>
    <sheet name="Lister" sheetId="2" state="hidden" r:id="rId2"/>
    <sheet name="Lopslag" sheetId="4" state="hidden" r:id="rId3"/>
    <sheet name="Satser" sheetId="5" state="hidden" r:id="rId4"/>
  </sheets>
  <externalReferences>
    <externalReference r:id="rId5"/>
  </externalReferences>
  <definedNames>
    <definedName name="Afd.nr.">[1]Afdelinger!$A$3:$A$103</definedName>
    <definedName name="Afdelingsudgifter">Lister!$D$20:$D$30</definedName>
    <definedName name="Andet">Lister!$O$20</definedName>
    <definedName name="Andet_Skriv_i_kommentar_felt">Lister!$AF$39</definedName>
    <definedName name="Blåt_Guld">Lister!#REF!</definedName>
    <definedName name="Blåt_Guld_">Lister!#REF!</definedName>
    <definedName name="Bornholm">Lister!#REF!</definedName>
    <definedName name="DN_Projektpulje">Lister!$E$20</definedName>
    <definedName name="DN_Ung">Lister!$M$39:$M$42</definedName>
    <definedName name="FLOR">Lister!$M$39:$M$42</definedName>
    <definedName name="FLOR_ungestrategi">Lister!$H$20</definedName>
    <definedName name="Fyn">Lister!$H$39:$H$49</definedName>
    <definedName name="Hovedbestyrelse">Lister!$K$20</definedName>
    <definedName name="Hovedbestyrelse_">Lister!$Y$39</definedName>
    <definedName name="ISOBRO">Lister!$F$20</definedName>
    <definedName name="ISOBRO_2024">Lister!$N$39:$N$136</definedName>
    <definedName name="ISOBRO_2025">Lister!$N$39:$N$86</definedName>
    <definedName name="ISOBRO_2026">Lister!$N$37:$N$108</definedName>
    <definedName name="IT_udvalg">Lister!$AE$39</definedName>
    <definedName name="Mjljøfagligt_Udvalg">Lister!$AA$39</definedName>
    <definedName name="Naturens_Universitet">Lister!$M$20</definedName>
    <definedName name="Naturens_Universitet_">Lister!$W$39</definedName>
    <definedName name="Naturfagligt_Udvalg">Lister!$AB$39</definedName>
    <definedName name="Netværk">Lister!$J$20</definedName>
    <definedName name="Netværk_">Lister!$X$39:$X$48</definedName>
    <definedName name="Nordjylland">Lister!$J$39:$J$48</definedName>
    <definedName name="Nordsjælland">Lister!$G$39:$G$50</definedName>
    <definedName name="Organisationsudvalget">Lister!$AD$39</definedName>
    <definedName name="Planfagligt_Udvalg">Lister!$AC$39</definedName>
    <definedName name="Projektpulje">Lister!$L$39</definedName>
    <definedName name="Region_Sjælland">Lister!$K$39:$K$55</definedName>
    <definedName name="Repræsentantskab">Lister!$L$20</definedName>
    <definedName name="Repræsentantskab_">Lister!$Z$39</definedName>
    <definedName name="Samrråd_Fyn">Lister!$V$39</definedName>
    <definedName name="Samråd">Lister!$I$20:$I$28</definedName>
    <definedName name="Samråd_Nordjylland">Lister!$O$39</definedName>
    <definedName name="Samråd_NordsjællandBornholm">Lister!$T$39</definedName>
    <definedName name="Samråd_Sjælland">Lister!$S$39</definedName>
    <definedName name="Samråd_Storkøbenhavn">Lister!$U$39</definedName>
    <definedName name="Samråd_Sydjylland">Lister!$R$39</definedName>
    <definedName name="Samråd_Vestjylland">Lister!$P$39</definedName>
    <definedName name="Samråd_Østjylland">Lister!$Q$39</definedName>
    <definedName name="Storkøbenhavn">Lister!$E$39:$E$53</definedName>
    <definedName name="Sydjylland">Lister!$I$39:$I$50</definedName>
    <definedName name="Type">Lister!$D$4:$D$15</definedName>
    <definedName name="Typeomk">Lister!$F$4:$F$7</definedName>
    <definedName name="_xlnm.Print_Area" localSheetId="0">Refusionsskema!$A$1:$H$50</definedName>
    <definedName name="Udvalg">Lister!$N$20:$N$24</definedName>
    <definedName name="Vestjylland">Lister!$F$39:$F$46</definedName>
    <definedName name="VILD">Lister!$G$20</definedName>
    <definedName name="Østjylland">Lister!$D$39:$D$49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H20" i="1"/>
  <c r="G20" i="1"/>
  <c r="B17" i="1" s="1"/>
  <c r="G32" i="1"/>
  <c r="E34" i="1"/>
  <c r="D34" i="1"/>
  <c r="H23" i="1"/>
  <c r="H24" i="1"/>
  <c r="H31" i="1"/>
  <c r="H32" i="1"/>
  <c r="H33" i="1"/>
  <c r="H22" i="1"/>
  <c r="G23" i="1"/>
  <c r="G24" i="1"/>
  <c r="G31" i="1"/>
  <c r="G33" i="1"/>
  <c r="G22" i="1"/>
  <c r="G21" i="1"/>
  <c r="D35" i="1" l="1"/>
  <c r="H21" i="1"/>
</calcChain>
</file>

<file path=xl/sharedStrings.xml><?xml version="1.0" encoding="utf-8"?>
<sst xmlns="http://schemas.openxmlformats.org/spreadsheetml/2006/main" count="610" uniqueCount="340">
  <si>
    <t>Guide til anvendelse af refusionsskema</t>
  </si>
  <si>
    <t>Navn</t>
  </si>
  <si>
    <t>CPR-nummer</t>
  </si>
  <si>
    <t>Kun et krav ved kørselsrefusion og honorar</t>
  </si>
  <si>
    <t>Farven på felterne afgør, hvilke type felt det er:</t>
  </si>
  <si>
    <t>Adresse</t>
  </si>
  <si>
    <t>Postnr og by</t>
  </si>
  <si>
    <t>E-mail</t>
  </si>
  <si>
    <t>Telefonnummer</t>
  </si>
  <si>
    <t>Registrerings- og kontonummer</t>
  </si>
  <si>
    <t>Udgiftstype</t>
  </si>
  <si>
    <t xml:space="preserve">Specifikation </t>
  </si>
  <si>
    <t>Afdeling/Netværk/Øvrige</t>
  </si>
  <si>
    <t>DN Godkender</t>
  </si>
  <si>
    <t>Dato</t>
  </si>
  <si>
    <t>Formål</t>
  </si>
  <si>
    <t>Beløb</t>
  </si>
  <si>
    <t>Kun ved kørsel:
Antal kilometer</t>
  </si>
  <si>
    <t>Kun ved kørsel:
Angiv til/fra-adressen</t>
  </si>
  <si>
    <t>Projekt</t>
  </si>
  <si>
    <t>Afdeling</t>
  </si>
  <si>
    <t>Total</t>
  </si>
  <si>
    <t xml:space="preserve">Kommentar: </t>
  </si>
  <si>
    <t>Alle PDF-fakturaer, der skal betales direkte til leverandøren, skal sendes til dn@invoiceportal.dk. Husk at gøre leverandøren opmærksom på at tilføje en kontaktperson eller lokalafdeling på fakturaren. Øvrige typer af fakturaer samt øvrige henvendelser skal sendes til regnskab@dn.dk</t>
  </si>
  <si>
    <t>Type</t>
  </si>
  <si>
    <t>Type omk.</t>
  </si>
  <si>
    <t>Afdelingsudgifter</t>
  </si>
  <si>
    <t>ISOBRO</t>
  </si>
  <si>
    <t>Samråd</t>
  </si>
  <si>
    <t>Netværk</t>
  </si>
  <si>
    <t>Hovedbestyrelse</t>
  </si>
  <si>
    <t>Repræsentantskab</t>
  </si>
  <si>
    <t>Udvalg</t>
  </si>
  <si>
    <t>Andet</t>
  </si>
  <si>
    <t>Østjylland</t>
  </si>
  <si>
    <t>Samråd_Nordjylland</t>
  </si>
  <si>
    <t>Netværk_</t>
  </si>
  <si>
    <t>Hovedbestyrelse_</t>
  </si>
  <si>
    <t>Repræsentantskab_</t>
  </si>
  <si>
    <t>Mjljøfagligt_Udvalg</t>
  </si>
  <si>
    <t>Andet_Skriv_i_kommentar_felt</t>
  </si>
  <si>
    <t>Storkøbenhavn</t>
  </si>
  <si>
    <t>Samråd_Vestjylland</t>
  </si>
  <si>
    <t>Naturfagligt_Udvalg</t>
  </si>
  <si>
    <t xml:space="preserve">Vestjylland </t>
  </si>
  <si>
    <t>Samråd_Østjylland</t>
  </si>
  <si>
    <t>Planfagligt_Udvalg</t>
  </si>
  <si>
    <t>Nordsjælland</t>
  </si>
  <si>
    <t>Samråd_Sydjylland</t>
  </si>
  <si>
    <t>Organisationsudvalget</t>
  </si>
  <si>
    <t>Bornholm</t>
  </si>
  <si>
    <t>Samråd_Sjælland</t>
  </si>
  <si>
    <t xml:space="preserve">Fyn </t>
  </si>
  <si>
    <t>Samråd_NordsjællandBornholm</t>
  </si>
  <si>
    <t>Sydjylland</t>
  </si>
  <si>
    <t>Samråd_Storkøbenhavn</t>
  </si>
  <si>
    <t>Nordjylland</t>
  </si>
  <si>
    <t>Samrråd_Fyn</t>
  </si>
  <si>
    <t>Region Sjælland</t>
  </si>
  <si>
    <t>Samråd Nordjylland</t>
  </si>
  <si>
    <t>Samråd Vestjylland</t>
  </si>
  <si>
    <t>Samråd Østjylland</t>
  </si>
  <si>
    <t>Samråd Sydjylland</t>
  </si>
  <si>
    <t>Samråd Sjælland</t>
  </si>
  <si>
    <t>Samråd NordsjællandBornholm</t>
  </si>
  <si>
    <t>Samråd Storkøbenhavn</t>
  </si>
  <si>
    <t>Samrråd Fyn</t>
  </si>
  <si>
    <t>Mjljøfagligt Udvalg</t>
  </si>
  <si>
    <t>Naturfagligt Udvalg</t>
  </si>
  <si>
    <t>Planfagligt Udvalg</t>
  </si>
  <si>
    <t>Horsens</t>
  </si>
  <si>
    <t>København</t>
  </si>
  <si>
    <t>Herning</t>
  </si>
  <si>
    <t>Furesø</t>
  </si>
  <si>
    <t>Middelfart</t>
  </si>
  <si>
    <t>Haderslev</t>
  </si>
  <si>
    <t>Morsø</t>
  </si>
  <si>
    <t>Greve</t>
  </si>
  <si>
    <t>Organisation</t>
  </si>
  <si>
    <t>Biodiversitetsnetværk</t>
  </si>
  <si>
    <t>Skriv DN medarbejder i kommentar</t>
  </si>
  <si>
    <t>Syddjurs</t>
  </si>
  <si>
    <t>Frederiksberg</t>
  </si>
  <si>
    <t>Holstebro</t>
  </si>
  <si>
    <t>Allerød</t>
  </si>
  <si>
    <t>Assens</t>
  </si>
  <si>
    <t>Billund</t>
  </si>
  <si>
    <t>Thy</t>
  </si>
  <si>
    <t>Køge</t>
  </si>
  <si>
    <t>Børnenetværk</t>
  </si>
  <si>
    <t>Norddjurs</t>
  </si>
  <si>
    <t>Ballerup</t>
  </si>
  <si>
    <t>Lemvig</t>
  </si>
  <si>
    <t>Fredensborg</t>
  </si>
  <si>
    <t>Faaborg Midtfyn</t>
  </si>
  <si>
    <t>Sønderborg</t>
  </si>
  <si>
    <t>Brønderslev</t>
  </si>
  <si>
    <t>Roskilde</t>
  </si>
  <si>
    <t xml:space="preserve">Havnetværk </t>
  </si>
  <si>
    <t>Favrskov</t>
  </si>
  <si>
    <t>Brøndby</t>
  </si>
  <si>
    <t>Struer</t>
  </si>
  <si>
    <t>Helsingør</t>
  </si>
  <si>
    <t>Kerteminde</t>
  </si>
  <si>
    <t>Tønder</t>
  </si>
  <si>
    <t>Frederikshavn</t>
  </si>
  <si>
    <t>Solrød</t>
  </si>
  <si>
    <t xml:space="preserve">It-netværk </t>
  </si>
  <si>
    <t>Odder</t>
  </si>
  <si>
    <t>Amager</t>
  </si>
  <si>
    <t>Ikast Brande</t>
  </si>
  <si>
    <t>Hillerød</t>
  </si>
  <si>
    <t>Nyborg</t>
  </si>
  <si>
    <t>Esbjerg</t>
  </si>
  <si>
    <t>Vesthimmerland</t>
  </si>
  <si>
    <t>Odsherred</t>
  </si>
  <si>
    <t>Randers</t>
  </si>
  <si>
    <t>Gentofte</t>
  </si>
  <si>
    <t>Ringkøbing Skjern</t>
  </si>
  <si>
    <t>Hørsholm</t>
  </si>
  <si>
    <t>Odense</t>
  </si>
  <si>
    <t>Fanø</t>
  </si>
  <si>
    <t>Rebild</t>
  </si>
  <si>
    <t>Holbæk</t>
  </si>
  <si>
    <t>Klimanetværket</t>
  </si>
  <si>
    <t>Silkeborg</t>
  </si>
  <si>
    <t>Gladsaxe</t>
  </si>
  <si>
    <t>Skive</t>
  </si>
  <si>
    <t>Rudersdal</t>
  </si>
  <si>
    <t>Odense Ung</t>
  </si>
  <si>
    <t>Varde</t>
  </si>
  <si>
    <t>Mariagerfjord</t>
  </si>
  <si>
    <t>Faxe</t>
  </si>
  <si>
    <t>Kommunalpolitisk netværk</t>
  </si>
  <si>
    <t>Samsø</t>
  </si>
  <si>
    <t>Glostrup</t>
  </si>
  <si>
    <t>Viborg</t>
  </si>
  <si>
    <t>Egedal</t>
  </si>
  <si>
    <t>Svendborg</t>
  </si>
  <si>
    <t>Vejen</t>
  </si>
  <si>
    <t>Jammerbugt</t>
  </si>
  <si>
    <t>Kalundborg</t>
  </si>
  <si>
    <t>Natur- og nationalparknetværk</t>
  </si>
  <si>
    <t>Skanderborg</t>
  </si>
  <si>
    <t>Herlev</t>
  </si>
  <si>
    <t>Frederikssund</t>
  </si>
  <si>
    <t>Nordfyn</t>
  </si>
  <si>
    <t>Aabenraa</t>
  </si>
  <si>
    <t>Aalborg</t>
  </si>
  <si>
    <t>Ringsted</t>
  </si>
  <si>
    <t>Århus</t>
  </si>
  <si>
    <t>Albertslund</t>
  </si>
  <si>
    <t>Halsnæs</t>
  </si>
  <si>
    <t>Langeland</t>
  </si>
  <si>
    <t>Fredericia</t>
  </si>
  <si>
    <t>Hjørring</t>
  </si>
  <si>
    <t>Slagelse</t>
  </si>
  <si>
    <t>Naturplejenetværk</t>
  </si>
  <si>
    <t>Hedensted</t>
  </si>
  <si>
    <t>Hvidovre</t>
  </si>
  <si>
    <t>Gribskov</t>
  </si>
  <si>
    <t>Ærø</t>
  </si>
  <si>
    <t>Kolding</t>
  </si>
  <si>
    <t>Stevns</t>
  </si>
  <si>
    <t xml:space="preserve">Råstofnetværket </t>
  </si>
  <si>
    <t>Høje Taastrup</t>
  </si>
  <si>
    <t>Vejle</t>
  </si>
  <si>
    <t>Sorø</t>
  </si>
  <si>
    <t>Skovnetværk</t>
  </si>
  <si>
    <t>Lyngby Taarnbæk</t>
  </si>
  <si>
    <t>Lejre</t>
  </si>
  <si>
    <t>Rødovre</t>
  </si>
  <si>
    <t>Lolland</t>
  </si>
  <si>
    <t>Vallensbæk/Ishøj</t>
  </si>
  <si>
    <t>Næstved</t>
  </si>
  <si>
    <t>Guldborgsund</t>
  </si>
  <si>
    <t>Vordingborg</t>
  </si>
  <si>
    <t>Projektnummer</t>
  </si>
  <si>
    <t>Godkender</t>
  </si>
  <si>
    <t>Afdelingsnummer</t>
  </si>
  <si>
    <t>Jenny Marie Kruse</t>
  </si>
  <si>
    <t>1101</t>
  </si>
  <si>
    <t>1102</t>
  </si>
  <si>
    <t>Anna Rask Larsen</t>
  </si>
  <si>
    <t>Sophie Lundbæk</t>
  </si>
  <si>
    <t>1147</t>
  </si>
  <si>
    <t>1151</t>
  </si>
  <si>
    <t>1153</t>
  </si>
  <si>
    <t>1155</t>
  </si>
  <si>
    <t>1157</t>
  </si>
  <si>
    <t>1159</t>
  </si>
  <si>
    <t>1161</t>
  </si>
  <si>
    <t>1163</t>
  </si>
  <si>
    <t>1165</t>
  </si>
  <si>
    <t>1167</t>
  </si>
  <si>
    <t>1169</t>
  </si>
  <si>
    <t>1173</t>
  </si>
  <si>
    <t>1175</t>
  </si>
  <si>
    <t>1187</t>
  </si>
  <si>
    <t>1190</t>
  </si>
  <si>
    <t>1201</t>
  </si>
  <si>
    <t>1210</t>
  </si>
  <si>
    <t>1217</t>
  </si>
  <si>
    <t>1219</t>
  </si>
  <si>
    <t>Rikke Friis Højland</t>
  </si>
  <si>
    <t>1223</t>
  </si>
  <si>
    <t>1230</t>
  </si>
  <si>
    <t>1240</t>
  </si>
  <si>
    <t>Daniella Humm Møller</t>
  </si>
  <si>
    <t>1250</t>
  </si>
  <si>
    <t>1253</t>
  </si>
  <si>
    <t>Mikkel Havelund</t>
  </si>
  <si>
    <t>1259</t>
  </si>
  <si>
    <t>1260</t>
  </si>
  <si>
    <t>1265</t>
  </si>
  <si>
    <t>1269</t>
  </si>
  <si>
    <t>1270</t>
  </si>
  <si>
    <t>1306</t>
  </si>
  <si>
    <t>1316</t>
  </si>
  <si>
    <t>1320</t>
  </si>
  <si>
    <t>1326</t>
  </si>
  <si>
    <t>1329</t>
  </si>
  <si>
    <t>1330</t>
  </si>
  <si>
    <t>1336</t>
  </si>
  <si>
    <t>1340</t>
  </si>
  <si>
    <t>1350</t>
  </si>
  <si>
    <t>1360</t>
  </si>
  <si>
    <t>1370</t>
  </si>
  <si>
    <t>1376</t>
  </si>
  <si>
    <t>1390</t>
  </si>
  <si>
    <t>1400</t>
  </si>
  <si>
    <t>1410</t>
  </si>
  <si>
    <t>1420</t>
  </si>
  <si>
    <t>1430</t>
  </si>
  <si>
    <t>1440</t>
  </si>
  <si>
    <t>1450</t>
  </si>
  <si>
    <t>1461</t>
  </si>
  <si>
    <t>1462</t>
  </si>
  <si>
    <t>1479</t>
  </si>
  <si>
    <t>1480</t>
  </si>
  <si>
    <t>1482</t>
  </si>
  <si>
    <t>1492</t>
  </si>
  <si>
    <t>1510</t>
  </si>
  <si>
    <t>1530</t>
  </si>
  <si>
    <t>1540</t>
  </si>
  <si>
    <t>1550</t>
  </si>
  <si>
    <t>1561</t>
  </si>
  <si>
    <t>1563</t>
  </si>
  <si>
    <t>1573</t>
  </si>
  <si>
    <t>1575</t>
  </si>
  <si>
    <t>1580</t>
  </si>
  <si>
    <t>1607</t>
  </si>
  <si>
    <t>1615</t>
  </si>
  <si>
    <t>1621</t>
  </si>
  <si>
    <t>1630</t>
  </si>
  <si>
    <t>1657</t>
  </si>
  <si>
    <t>1661</t>
  </si>
  <si>
    <t>1665</t>
  </si>
  <si>
    <t>1671</t>
  </si>
  <si>
    <t>1706</t>
  </si>
  <si>
    <t>1707</t>
  </si>
  <si>
    <t>1710</t>
  </si>
  <si>
    <t>1727</t>
  </si>
  <si>
    <t>1730</t>
  </si>
  <si>
    <t>1740</t>
  </si>
  <si>
    <t>1741</t>
  </si>
  <si>
    <t>1746</t>
  </si>
  <si>
    <t>1751</t>
  </si>
  <si>
    <t>1752</t>
  </si>
  <si>
    <t>1756</t>
  </si>
  <si>
    <t>1760</t>
  </si>
  <si>
    <t>1766</t>
  </si>
  <si>
    <t>1773</t>
  </si>
  <si>
    <t>1779</t>
  </si>
  <si>
    <t>1787</t>
  </si>
  <si>
    <t>1791</t>
  </si>
  <si>
    <t>1810</t>
  </si>
  <si>
    <t>1813</t>
  </si>
  <si>
    <t>1820</t>
  </si>
  <si>
    <t>1840</t>
  </si>
  <si>
    <t>1846</t>
  </si>
  <si>
    <t>1849</t>
  </si>
  <si>
    <t>1851</t>
  </si>
  <si>
    <t>1852</t>
  </si>
  <si>
    <t>1860</t>
  </si>
  <si>
    <t>Lene Gryning</t>
  </si>
  <si>
    <t>DN_Projektpulje</t>
  </si>
  <si>
    <t>Projektpulje</t>
  </si>
  <si>
    <t>Naturens_Universitet</t>
  </si>
  <si>
    <t>Naturens_Universitet_</t>
  </si>
  <si>
    <t xml:space="preserve">Naturens Universitet </t>
  </si>
  <si>
    <t>100 - DN-udlæg</t>
  </si>
  <si>
    <t>260 - Kilometergodtgørelse (Frivillige)</t>
  </si>
  <si>
    <t>230 - Bestyrelsesmøder</t>
  </si>
  <si>
    <t>280 - Honorar</t>
  </si>
  <si>
    <t>Til udbetaling</t>
  </si>
  <si>
    <t>Kilometer takst</t>
  </si>
  <si>
    <t>Område</t>
  </si>
  <si>
    <t>VILD</t>
  </si>
  <si>
    <t>Faaborg-Midtfyn</t>
  </si>
  <si>
    <t>Høje-Taastrup</t>
  </si>
  <si>
    <t>Vallensbæk-Ishøj</t>
  </si>
  <si>
    <t>Aarhus</t>
  </si>
  <si>
    <t>FLOR (ungestrategi)</t>
  </si>
  <si>
    <t>FLOR_ungestrategi</t>
  </si>
  <si>
    <t>Ida Marxen Søndergaard</t>
  </si>
  <si>
    <t>IT Udvalg</t>
  </si>
  <si>
    <t>IT_Udvalg</t>
  </si>
  <si>
    <t xml:space="preserve">Kira Gilling Hansen </t>
  </si>
  <si>
    <t>Kira Gilling Hansen</t>
  </si>
  <si>
    <t>Region_Sjælland</t>
  </si>
  <si>
    <t>Julie Worre</t>
  </si>
  <si>
    <t>FLOR</t>
  </si>
  <si>
    <t>København FLOR</t>
  </si>
  <si>
    <t>Aarhus FLOR</t>
  </si>
  <si>
    <t>Aalborg FLOR</t>
  </si>
  <si>
    <t>Odense FLOR</t>
  </si>
  <si>
    <t>Lister defineret ved navn</t>
  </si>
  <si>
    <t xml:space="preserve">Afdeling/Netværk/Øvrige </t>
  </si>
  <si>
    <t>Projektnummer og godkender</t>
  </si>
  <si>
    <t>Vælg fra rulleliste</t>
  </si>
  <si>
    <t>Skal ikke udfyldes</t>
  </si>
  <si>
    <t xml:space="preserve">Opslagsoversigter </t>
  </si>
  <si>
    <t>Udgiftstyper - forklaring</t>
  </si>
  <si>
    <r>
      <rPr>
        <u/>
        <sz val="12"/>
        <color theme="1"/>
        <rFont val="Calibri"/>
        <family val="2"/>
        <scheme val="minor"/>
      </rPr>
      <t>100 - DN-udlæg</t>
    </r>
    <r>
      <rPr>
        <sz val="12"/>
        <color theme="1"/>
        <rFont val="Calibri"/>
        <family val="2"/>
        <scheme val="minor"/>
      </rPr>
      <t xml:space="preserve"> - Refusion af udgifter iht. dokumenterede udgifter*</t>
    </r>
  </si>
  <si>
    <r>
      <rPr>
        <u/>
        <sz val="12"/>
        <color theme="1"/>
        <rFont val="Calibri"/>
        <family val="2"/>
        <scheme val="minor"/>
      </rPr>
      <t>230 - Bestyrelsesmøder</t>
    </r>
    <r>
      <rPr>
        <sz val="12"/>
        <color theme="1"/>
        <rFont val="Calibri"/>
        <family val="2"/>
        <scheme val="minor"/>
      </rPr>
      <t xml:space="preserve"> - Refusion for bestyrelsesmøder med kr. 30,- pr. deltager (angiv antal)</t>
    </r>
  </si>
  <si>
    <t>privat bil. Refusion forudsætter at du opgiver dit CPR-nr., samt angivelse af til- og fra-adresse</t>
  </si>
  <si>
    <r>
      <rPr>
        <u/>
        <sz val="12"/>
        <color theme="1"/>
        <rFont val="Calibri"/>
        <family val="2"/>
        <scheme val="minor"/>
      </rPr>
      <t>280 - Honorar</t>
    </r>
    <r>
      <rPr>
        <sz val="12"/>
        <color theme="1"/>
        <rFont val="Calibri"/>
        <family val="2"/>
        <scheme val="minor"/>
      </rPr>
      <t xml:space="preserve"> - Honoraer bliver altid udbetalt via lønsystem via oplyst CPR-nr.</t>
    </r>
  </si>
  <si>
    <t>*bilag skal medsendes som; PDF, JPG, PNG (skal vedhæftes sammen med Excel version af skemaet)</t>
  </si>
  <si>
    <t>Udfyld manuelt</t>
  </si>
  <si>
    <t>Refusionsskema 2026</t>
  </si>
  <si>
    <r>
      <t xml:space="preserve">Udfyld skemaet og send det sammen med de relevante bilag* til </t>
    </r>
    <r>
      <rPr>
        <b/>
        <u/>
        <sz val="13"/>
        <color theme="5"/>
        <rFont val="Calibri"/>
        <family val="2"/>
        <scheme val="minor"/>
      </rPr>
      <t>dn@rejsebilag.dk</t>
    </r>
  </si>
  <si>
    <r>
      <rPr>
        <u/>
        <sz val="12"/>
        <color theme="1"/>
        <rFont val="Calibri"/>
        <family val="2"/>
        <scheme val="minor"/>
      </rPr>
      <t>260 - Kilometergodtgørelse</t>
    </r>
    <r>
      <rPr>
        <sz val="12"/>
        <color theme="1"/>
        <rFont val="Calibri"/>
        <family val="2"/>
        <scheme val="minor"/>
      </rPr>
      <t xml:space="preserve"> - Refusion efter Statens taks II kr. 2,28 (2026) pr. kørte kilometer i </t>
    </r>
  </si>
  <si>
    <t>Daniel Hauberg</t>
  </si>
  <si>
    <t>ISOBRO_2026</t>
  </si>
  <si>
    <t>Frederikshavn og Læsø</t>
  </si>
  <si>
    <t>Ikast-Brande</t>
  </si>
  <si>
    <t>Skive - Salling</t>
  </si>
  <si>
    <t>FLOR Odense</t>
  </si>
  <si>
    <t>FLOR Aarhus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</si>
</sst>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****&quot;0;;"/>
    <numFmt numFmtId="165" formatCode="_(&quot;kr&quot;\ * #,##0.00_);_(&quot;kr&quot;\ * \(#,##0.00\);_(&quot;kr&quot;\ * &quot;-&quot;??_);_(@_)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Aptos Narrow"/>
      <family val="2"/>
    </font>
    <font>
      <sz val="9"/>
      <name val="Aptos Narrow"/>
      <family val="2"/>
    </font>
    <font>
      <sz val="12"/>
      <color rgb="FF500050"/>
      <name val="Aptos"/>
      <family val="2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ptos Narrow"/>
      <family val="2"/>
    </font>
    <font>
      <b/>
      <sz val="12"/>
      <color theme="1"/>
      <name val="Aptos Narrow"/>
      <family val="2"/>
    </font>
    <font>
      <i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8"/>
      <color rgb="FF003300"/>
      <name val="Sommerfugl Sans"/>
      <family val="3"/>
    </font>
    <font>
      <b/>
      <sz val="18"/>
      <color theme="1"/>
      <name val="Sommer"/>
    </font>
    <font>
      <b/>
      <sz val="13"/>
      <color theme="5"/>
      <name val="Calibri"/>
      <family val="2"/>
      <scheme val="minor"/>
    </font>
    <font>
      <b/>
      <u/>
      <sz val="13"/>
      <color theme="5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80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Protection="1">
      <protection locked="0"/>
    </xf>
    <xf numFmtId="164" fontId="5" fillId="0" borderId="0" xfId="0" applyNumberFormat="1" applyFont="1"/>
    <xf numFmtId="164" fontId="4" fillId="0" borderId="0" xfId="0" applyNumberFormat="1" applyFont="1"/>
    <xf numFmtId="0" fontId="4" fillId="3" borderId="7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" fillId="4" borderId="0" xfId="0" applyFont="1" applyFill="1" applyAlignment="1" applyProtection="1">
      <alignment vertical="center"/>
      <protection locked="0"/>
    </xf>
    <xf numFmtId="0" fontId="1" fillId="5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16" xfId="0" quotePrefix="1" applyFont="1" applyFill="1" applyBorder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17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0" xfId="0" quotePrefix="1" applyFont="1" applyFill="1" applyAlignment="1">
      <alignment vertical="center"/>
    </xf>
    <xf numFmtId="0" fontId="1" fillId="4" borderId="17" xfId="0" quotePrefix="1" applyFont="1" applyFill="1" applyBorder="1" applyAlignment="1">
      <alignment vertical="center"/>
    </xf>
    <xf numFmtId="0" fontId="15" fillId="4" borderId="0" xfId="0" quotePrefix="1" applyFont="1" applyFill="1" applyAlignment="1">
      <alignment vertical="center"/>
    </xf>
    <xf numFmtId="0" fontId="1" fillId="5" borderId="16" xfId="0" quotePrefix="1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14" fontId="2" fillId="5" borderId="21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9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horizontal="right" vertical="center"/>
    </xf>
    <xf numFmtId="4" fontId="2" fillId="5" borderId="8" xfId="0" applyNumberFormat="1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2" fontId="2" fillId="4" borderId="2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4" fontId="1" fillId="6" borderId="1" xfId="0" applyNumberFormat="1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4" fontId="1" fillId="6" borderId="1" xfId="0" applyNumberFormat="1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4" xfId="0" applyFont="1" applyFill="1" applyBorder="1" applyAlignment="1" applyProtection="1">
      <alignment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2" fillId="6" borderId="11" xfId="0" applyFont="1" applyFill="1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vertical="center"/>
      <protection locked="0"/>
    </xf>
    <xf numFmtId="0" fontId="2" fillId="6" borderId="6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1" fillId="6" borderId="16" xfId="0" quotePrefix="1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16" xfId="0" quotePrefix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23" fillId="4" borderId="0" xfId="0" applyFont="1" applyFill="1" applyAlignment="1">
      <alignment horizontal="left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8" fillId="4" borderId="16" xfId="0" quotePrefix="1" applyFont="1" applyFill="1" applyBorder="1" applyAlignment="1">
      <alignment horizontal="center" vertical="center"/>
    </xf>
    <xf numFmtId="0" fontId="18" fillId="4" borderId="0" xfId="0" quotePrefix="1" applyFont="1" applyFill="1" applyAlignment="1">
      <alignment horizontal="center" vertical="center"/>
    </xf>
    <xf numFmtId="0" fontId="18" fillId="4" borderId="17" xfId="0" quotePrefix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</cellXfs>
  <cellStyles count="6">
    <cellStyle name="Excel Built-in Normal" xfId="1" xr:uid="{D6F77A62-B203-450E-B04A-26260799B4B8}"/>
    <cellStyle name="Link 2" xfId="3" xr:uid="{5B37C289-0941-4B33-BAC6-8BBB18D597B1}"/>
    <cellStyle name="Normal" xfId="0" builtinId="0"/>
    <cellStyle name="Normal 2" xfId="2" xr:uid="{7C419D48-0A5D-4327-9AC4-E7D0E04E2FF1}"/>
    <cellStyle name="Valuta 2" xfId="4" xr:uid="{186B06D6-895C-499B-8245-F226CEF8C707}"/>
    <cellStyle name="Valuta 2 2" xfId="5" xr:uid="{F71E7480-47F6-4DD4-9A0F-B5F21B04FF15}"/>
  </cellStyles>
  <dxfs count="34"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03300"/>
      <color rgb="FF213616"/>
      <color rgb="FF273F19"/>
      <color rgb="FF2F4A1E"/>
      <color rgb="FF314D1F"/>
      <color rgb="FF1E2F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925284</xdr:colOff>
      <xdr:row>35</xdr:row>
      <xdr:rowOff>40821</xdr:rowOff>
    </xdr:from>
    <xdr:to>
      <xdr:col>7</xdr:col>
      <xdr:colOff>254705</xdr:colOff>
      <xdr:row>39</xdr:row>
      <xdr:rowOff>54428</xdr:rowOff>
    </xdr:to>
    <xdr:pic>
      <xdr:nvPicPr>
        <xdr:cNvPr id="3" name="id-4D6E5B96-771B-42BD-9E56-7C10E29B4CD4" descr="image.png">
          <a:extLst>
            <a:ext uri="{FF2B5EF4-FFF2-40B4-BE49-F238E27FC236}">
              <a16:creationId xmlns:a16="http://schemas.microsoft.com/office/drawing/2014/main" id="{16D8B4AD-E880-434B-B6C9-E5B3B92C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1" y="7973785"/>
          <a:ext cx="2989743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3</xdr:col>
      <xdr:colOff>918633</xdr:colOff>
      <xdr:row>36</xdr:row>
      <xdr:rowOff>78920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AF4160B-BA36-44E1-AF0D-99CD389FA4EF}"/>
            </a:ext>
          </a:extLst>
        </xdr:cNvPr>
        <xdr:cNvSpPr/>
      </xdr:nvSpPr>
      <xdr:spPr bwMode="auto">
        <a:xfrm>
          <a:off x="1695450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dn-fil01\ts$\folders\andreas\Downloads\refusionsblanket-afdelinger-2023%20(6).xlsx" TargetMode="External"/><Relationship Id="rId1" Type="http://schemas.openxmlformats.org/officeDocument/2006/relationships/externalLinkPath" Target="file:///\\srv-dn-fil01\ts$\folders\andreas\Downloads\refusionsblanket-afdelinger-202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fd Refusion"/>
      <sheetName val="Afdeling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213C-AC85-4F59-B45E-C4E63349D3A0}">
  <sheetPr codeName="Sheet1">
    <pageSetUpPr fitToPage="1"/>
  </sheetPr>
  <dimension ref="A1:Y46"/>
  <sheetViews>
    <sheetView showGridLines="0" tabSelected="1" zoomScale="70" zoomScaleNormal="70" zoomScaleSheetLayoutView="70" workbookViewId="0">
      <selection activeCell="A35" sqref="A35"/>
    </sheetView>
  </sheetViews>
  <sheetFormatPr defaultColWidth="9.140625" defaultRowHeight="15.75"/>
  <cols>
    <col min="1" max="1" width="32.42578125" style="11" customWidth="1"/>
    <col min="2" max="2" width="45.5703125" style="11" customWidth="1"/>
    <col min="3" max="3" width="41.42578125" style="11" bestFit="1" customWidth="1"/>
    <col min="4" max="4" width="11.42578125" style="11" bestFit="1" customWidth="1"/>
    <col min="5" max="5" width="16.42578125" style="11" customWidth="1"/>
    <col min="6" max="6" width="46.42578125" style="11" customWidth="1"/>
    <col min="7" max="7" width="8.42578125" style="11" bestFit="1" customWidth="1"/>
    <col min="8" max="8" width="9.42578125" style="11" bestFit="1" customWidth="1"/>
    <col min="9" max="9" width="8.42578125" style="11" customWidth="1"/>
    <col min="10" max="10" width="9.140625" style="11"/>
    <col min="11" max="11" width="24.42578125" style="11" customWidth="1"/>
    <col min="12" max="12" width="10.42578125" style="11" customWidth="1"/>
    <col min="13" max="13" width="12" style="11" customWidth="1"/>
    <col min="14" max="16384" width="9.140625" style="11"/>
  </cols>
  <sheetData>
    <row r="1" spans="1:25" s="13" customFormat="1" ht="16.5" thickBot="1">
      <c r="C1" s="14"/>
      <c r="D1" s="14"/>
      <c r="E1" s="14"/>
    </row>
    <row r="2" spans="1:25" s="13" customFormat="1" ht="39" customHeight="1">
      <c r="A2" s="79" t="s">
        <v>330</v>
      </c>
      <c r="B2" s="79"/>
      <c r="D2" s="76" t="s">
        <v>0</v>
      </c>
      <c r="E2" s="77"/>
      <c r="F2" s="77"/>
      <c r="G2" s="77"/>
      <c r="H2" s="78"/>
    </row>
    <row r="3" spans="1:25" s="13" customFormat="1" ht="17.25" customHeight="1">
      <c r="A3" s="79"/>
      <c r="B3" s="79"/>
      <c r="D3" s="70" t="s">
        <v>331</v>
      </c>
      <c r="E3" s="71"/>
      <c r="F3" s="71"/>
      <c r="G3" s="71"/>
      <c r="H3" s="72"/>
    </row>
    <row r="4" spans="1:25" s="13" customFormat="1" ht="17.25" customHeight="1">
      <c r="A4" s="79"/>
      <c r="B4" s="79"/>
      <c r="D4" s="73" t="s">
        <v>323</v>
      </c>
      <c r="E4" s="74"/>
      <c r="F4" s="74"/>
      <c r="G4" s="74"/>
      <c r="H4" s="75"/>
    </row>
    <row r="5" spans="1:25" s="13" customFormat="1" ht="17.25" customHeight="1">
      <c r="D5" s="15" t="s">
        <v>324</v>
      </c>
      <c r="F5" s="16"/>
      <c r="H5" s="17"/>
    </row>
    <row r="6" spans="1:25">
      <c r="A6" s="33" t="s">
        <v>1</v>
      </c>
      <c r="B6" s="47"/>
      <c r="C6" s="13"/>
      <c r="D6" s="15" t="s">
        <v>325</v>
      </c>
      <c r="E6" s="13"/>
      <c r="F6" s="13"/>
      <c r="G6" s="13"/>
      <c r="H6" s="1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33" t="s">
        <v>2</v>
      </c>
      <c r="B7" s="47"/>
      <c r="C7" s="18" t="s">
        <v>3</v>
      </c>
      <c r="D7" s="15" t="s">
        <v>332</v>
      </c>
      <c r="E7" s="13"/>
      <c r="F7" s="13"/>
      <c r="G7" s="13"/>
      <c r="H7" s="17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33" t="s">
        <v>5</v>
      </c>
      <c r="B8" s="47"/>
      <c r="C8" s="19"/>
      <c r="D8" s="15" t="s">
        <v>326</v>
      </c>
      <c r="E8" s="13"/>
      <c r="F8" s="13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33" t="s">
        <v>6</v>
      </c>
      <c r="B9" s="47"/>
      <c r="C9" s="19"/>
      <c r="D9" s="15" t="s">
        <v>327</v>
      </c>
      <c r="E9" s="13"/>
      <c r="F9" s="13"/>
      <c r="G9" s="13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34" t="s">
        <v>7</v>
      </c>
      <c r="B10" s="47"/>
      <c r="C10" s="19"/>
      <c r="D10" s="20"/>
      <c r="E10" s="21"/>
      <c r="F10" s="21"/>
      <c r="G10" s="21"/>
      <c r="H10" s="2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34" t="s">
        <v>8</v>
      </c>
      <c r="B11" s="47"/>
      <c r="C11" s="19"/>
      <c r="D11" s="20" t="s">
        <v>4</v>
      </c>
      <c r="E11" s="13"/>
      <c r="F11" s="13"/>
      <c r="G11" s="13"/>
      <c r="H11" s="17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8" customHeight="1">
      <c r="A12" s="34" t="s">
        <v>9</v>
      </c>
      <c r="B12" s="47"/>
      <c r="C12" s="19"/>
      <c r="D12" s="63" t="s">
        <v>329</v>
      </c>
      <c r="E12" s="64"/>
      <c r="F12" s="21"/>
      <c r="G12" s="21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35"/>
      <c r="C13" s="19"/>
      <c r="D13" s="67" t="s">
        <v>320</v>
      </c>
      <c r="E13" s="68"/>
      <c r="F13" s="21"/>
      <c r="G13" s="21"/>
      <c r="H13" s="2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6.5" customHeight="1">
      <c r="A14" s="36" t="s">
        <v>297</v>
      </c>
      <c r="B14" s="65"/>
      <c r="C14" s="23" t="str">
        <f>IF(B14="","&lt;--- Skal udfyldes ved brug af rullemenu","")</f>
        <v>&lt;--- Skal udfyldes ved brug af rullemenu</v>
      </c>
      <c r="D14" s="24" t="s">
        <v>321</v>
      </c>
      <c r="E14" s="25"/>
      <c r="F14" s="26"/>
      <c r="G14" s="26"/>
      <c r="H14" s="27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6.5" customHeight="1">
      <c r="A15" s="34" t="s">
        <v>11</v>
      </c>
      <c r="B15" s="65"/>
      <c r="C15" s="23" t="str">
        <f>IF(B15="","&lt;--- Skal udfyldes ved brug af rullemenu","")</f>
        <v>&lt;--- Skal udfyldes ved brug af rullemenu</v>
      </c>
      <c r="D15" s="20"/>
      <c r="E15" s="13"/>
      <c r="F15" s="13"/>
      <c r="G15" s="13"/>
      <c r="H15" s="17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34" t="s">
        <v>12</v>
      </c>
      <c r="B16" s="65"/>
      <c r="C16" s="23" t="str">
        <f>IF(B16="","&lt;--- Skal udfyldes ved brug af rullemenu","")</f>
        <v>&lt;--- Skal udfyldes ved brug af rullemenu</v>
      </c>
      <c r="D16" s="28" t="s">
        <v>328</v>
      </c>
      <c r="E16" s="13"/>
      <c r="F16" s="13"/>
      <c r="G16" s="13"/>
      <c r="H16" s="1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6.5" thickBot="1">
      <c r="A17" s="34" t="s">
        <v>13</v>
      </c>
      <c r="B17" s="12" t="str">
        <f>IFERROR(VLOOKUP(Refusionsskema!G20,Lopslag!C5:D35,2,FALSE),"")</f>
        <v/>
      </c>
      <c r="C17" s="29"/>
      <c r="D17" s="30"/>
      <c r="E17" s="31"/>
      <c r="F17" s="31"/>
      <c r="G17" s="31"/>
      <c r="H17" s="3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13" customFormat="1"/>
    <row r="19" spans="1:25" s="13" customFormat="1" ht="47.25">
      <c r="A19" s="36" t="s">
        <v>14</v>
      </c>
      <c r="B19" s="36" t="s">
        <v>10</v>
      </c>
      <c r="C19" s="36" t="s">
        <v>15</v>
      </c>
      <c r="D19" s="36" t="s">
        <v>16</v>
      </c>
      <c r="E19" s="36" t="s">
        <v>17</v>
      </c>
      <c r="F19" s="36" t="s">
        <v>18</v>
      </c>
      <c r="G19" s="36" t="s">
        <v>19</v>
      </c>
      <c r="H19" s="36" t="s">
        <v>20</v>
      </c>
    </row>
    <row r="20" spans="1:25">
      <c r="A20" s="48"/>
      <c r="B20" s="66"/>
      <c r="C20" s="49"/>
      <c r="D20" s="50"/>
      <c r="E20" s="51"/>
      <c r="F20" s="52"/>
      <c r="G20" s="12" t="str">
        <f>IF(B20&lt;&gt;"",IFERROR(VLOOKUP($B$15,Lopslag!$B$5:$C$35,2,FALSE),""),"")</f>
        <v/>
      </c>
      <c r="H20" s="12" t="str">
        <f>IF(B20&lt;&gt;"",IFERROR(VLOOKUP($B$16,Lopslag!$F$4:$G$117,2,FALSE),""),"")</f>
        <v/>
      </c>
    </row>
    <row r="21" spans="1:25">
      <c r="A21" s="48"/>
      <c r="B21" s="66"/>
      <c r="C21" s="49"/>
      <c r="D21" s="50"/>
      <c r="E21" s="51"/>
      <c r="F21" s="53"/>
      <c r="G21" s="12" t="str">
        <f>IF(B21&lt;&gt;"",IFERROR(VLOOKUP($B$15,Lopslag!$B$5:$C$35,2,FALSE),""),"")</f>
        <v/>
      </c>
      <c r="H21" s="12" t="str">
        <f>IF(B21&lt;&gt;"",IFERROR(VLOOKUP($B$16,Lopslag!$F$4:$G$117,2,FALSE),""),"")</f>
        <v/>
      </c>
    </row>
    <row r="22" spans="1:25">
      <c r="A22" s="48"/>
      <c r="B22" s="66"/>
      <c r="C22" s="49"/>
      <c r="D22" s="50"/>
      <c r="E22" s="51"/>
      <c r="F22" s="53"/>
      <c r="G22" s="12" t="str">
        <f>IF(B22&lt;&gt;"",IFERROR(VLOOKUP($B$15,Lopslag!$B$5:$C$35,2,FALSE),""),"")</f>
        <v/>
      </c>
      <c r="H22" s="12" t="str">
        <f>IF(B22&lt;&gt;"",IFERROR(VLOOKUP($B$16,Lopslag!$F$4:$G$117,2,FALSE),""),"")</f>
        <v/>
      </c>
    </row>
    <row r="23" spans="1:25">
      <c r="A23" s="48"/>
      <c r="B23" s="66"/>
      <c r="C23" s="49"/>
      <c r="D23" s="50"/>
      <c r="E23" s="51"/>
      <c r="F23" s="53"/>
      <c r="G23" s="12" t="str">
        <f>IF(B23&lt;&gt;"",IFERROR(VLOOKUP($B$15,Lopslag!$B$5:$C$35,2,FALSE),""),"")</f>
        <v/>
      </c>
      <c r="H23" s="12" t="str">
        <f>IF(B23&lt;&gt;"",IFERROR(VLOOKUP($B$16,Lopslag!$F$4:$G$117,2,FALSE),""),"")</f>
        <v/>
      </c>
    </row>
    <row r="24" spans="1:25">
      <c r="A24" s="48"/>
      <c r="B24" s="66"/>
      <c r="C24" s="49"/>
      <c r="D24" s="50"/>
      <c r="E24" s="51"/>
      <c r="F24" s="53"/>
      <c r="G24" s="12" t="str">
        <f>IF(B24&lt;&gt;"",IFERROR(VLOOKUP($B$15,Lopslag!$B$5:$C$35,2,FALSE),""),"")</f>
        <v/>
      </c>
      <c r="H24" s="12" t="str">
        <f>IF(B24&lt;&gt;"",IFERROR(VLOOKUP($B$16,Lopslag!$F$4:$G$117,2,FALSE),""),"")</f>
        <v/>
      </c>
    </row>
    <row r="25" spans="1:25">
      <c r="A25" s="48"/>
      <c r="B25" s="66"/>
      <c r="C25" s="49"/>
      <c r="D25" s="50"/>
      <c r="E25" s="51"/>
      <c r="F25" s="53"/>
      <c r="G25" s="12"/>
      <c r="H25" s="12"/>
    </row>
    <row r="26" spans="1:25">
      <c r="A26" s="48"/>
      <c r="B26" s="66"/>
      <c r="C26" s="49"/>
      <c r="D26" s="50"/>
      <c r="E26" s="51"/>
      <c r="F26" s="53"/>
      <c r="G26" s="12"/>
      <c r="H26" s="12"/>
    </row>
    <row r="27" spans="1:25">
      <c r="A27" s="48"/>
      <c r="B27" s="66"/>
      <c r="C27" s="49"/>
      <c r="D27" s="50"/>
      <c r="E27" s="51"/>
      <c r="F27" s="53"/>
      <c r="G27" s="12"/>
      <c r="H27" s="12"/>
    </row>
    <row r="28" spans="1:25">
      <c r="A28" s="48"/>
      <c r="B28" s="66"/>
      <c r="C28" s="49"/>
      <c r="D28" s="50"/>
      <c r="E28" s="51"/>
      <c r="F28" s="53"/>
      <c r="G28" s="12"/>
      <c r="H28" s="12"/>
    </row>
    <row r="29" spans="1:25">
      <c r="A29" s="48"/>
      <c r="B29" s="66"/>
      <c r="C29" s="49"/>
      <c r="D29" s="50"/>
      <c r="E29" s="51"/>
      <c r="F29" s="53"/>
      <c r="G29" s="12"/>
      <c r="H29" s="12"/>
    </row>
    <row r="30" spans="1:25">
      <c r="A30" s="48"/>
      <c r="B30" s="66"/>
      <c r="C30" s="49"/>
      <c r="D30" s="50"/>
      <c r="E30" s="51"/>
      <c r="F30" s="53"/>
      <c r="G30" s="12"/>
      <c r="H30" s="12"/>
    </row>
    <row r="31" spans="1:25">
      <c r="A31" s="48"/>
      <c r="B31" s="66"/>
      <c r="C31" s="49"/>
      <c r="D31" s="50"/>
      <c r="E31" s="51"/>
      <c r="F31" s="49"/>
      <c r="G31" s="12" t="str">
        <f>IF(B31&lt;&gt;"",IFERROR(VLOOKUP($B$15,Lopslag!$B$5:$C$35,2,FALSE),""),"")</f>
        <v/>
      </c>
      <c r="H31" s="12" t="str">
        <f>IF(B31&lt;&gt;"",IFERROR(VLOOKUP($B$16,Lopslag!$F$4:$G$117,2,FALSE),""),"")</f>
        <v/>
      </c>
    </row>
    <row r="32" spans="1:25">
      <c r="A32" s="48"/>
      <c r="B32" s="66"/>
      <c r="C32" s="49"/>
      <c r="D32" s="50"/>
      <c r="E32" s="51"/>
      <c r="F32" s="49"/>
      <c r="G32" s="12" t="str">
        <f>IF(B32&lt;&gt;"",IFERROR(VLOOKUP($B$15,Lopslag!$B$5:$C$35,2,FALSE),""),"")</f>
        <v/>
      </c>
      <c r="H32" s="12" t="str">
        <f>IF(B32&lt;&gt;"",IFERROR(VLOOKUP($B$16,Lopslag!$F$4:$G$117,2,FALSE),""),"")</f>
        <v/>
      </c>
    </row>
    <row r="33" spans="1:8">
      <c r="A33" s="48"/>
      <c r="B33" s="66"/>
      <c r="C33" s="53"/>
      <c r="D33" s="50"/>
      <c r="E33" s="51"/>
      <c r="F33" s="53"/>
      <c r="G33" s="12" t="str">
        <f>IF(B33&lt;&gt;"",IFERROR(VLOOKUP($B$15,Lopslag!$B$5:$C$35,2,FALSE),""),"")</f>
        <v/>
      </c>
      <c r="H33" s="12" t="str">
        <f>IF(B33&lt;&gt;"",IFERROR(VLOOKUP($B$16,Lopslag!$F$4:$G$117,2,FALSE),""),"")</f>
        <v/>
      </c>
    </row>
    <row r="34" spans="1:8" s="13" customFormat="1" ht="16.5" thickBot="1">
      <c r="A34" s="37"/>
      <c r="B34" s="37"/>
      <c r="C34" s="38" t="s">
        <v>21</v>
      </c>
      <c r="D34" s="39">
        <f>SUM(D20:D33)</f>
        <v>0</v>
      </c>
      <c r="E34" s="40">
        <f>SUM(E20:E33)</f>
        <v>0</v>
      </c>
      <c r="F34" s="41"/>
      <c r="G34" s="42"/>
      <c r="H34" s="42"/>
    </row>
    <row r="35" spans="1:8" s="13" customFormat="1" ht="16.5" thickBot="1">
      <c r="C35" s="43" t="s">
        <v>295</v>
      </c>
      <c r="D35" s="44">
        <f>D34+(E34*Satser!B2)</f>
        <v>0</v>
      </c>
    </row>
    <row r="36" spans="1:8" s="13" customFormat="1">
      <c r="A36" s="45" t="s">
        <v>22</v>
      </c>
      <c r="F36" s="46"/>
    </row>
    <row r="37" spans="1:8">
      <c r="A37" s="54"/>
      <c r="B37" s="55"/>
      <c r="C37" s="55"/>
      <c r="D37" s="55"/>
      <c r="E37" s="56"/>
      <c r="F37" s="13"/>
      <c r="G37" s="13"/>
      <c r="H37" s="13"/>
    </row>
    <row r="38" spans="1:8">
      <c r="A38" s="57"/>
      <c r="B38" s="58"/>
      <c r="C38" s="58"/>
      <c r="D38" s="58"/>
      <c r="E38" s="59"/>
      <c r="F38" s="13"/>
      <c r="G38" s="13"/>
      <c r="H38" s="13"/>
    </row>
    <row r="39" spans="1:8">
      <c r="A39" s="60"/>
      <c r="B39" s="61"/>
      <c r="C39" s="61"/>
      <c r="D39" s="61"/>
      <c r="E39" s="62"/>
      <c r="F39" s="13"/>
      <c r="G39" s="13"/>
      <c r="H39" s="13"/>
    </row>
    <row r="40" spans="1:8" s="13" customFormat="1"/>
    <row r="41" spans="1:8" s="13" customFormat="1" ht="15.75" customHeight="1">
      <c r="A41" s="69" t="s">
        <v>23</v>
      </c>
      <c r="B41" s="69"/>
      <c r="C41" s="69"/>
      <c r="D41" s="69"/>
      <c r="E41" s="69"/>
      <c r="F41" s="69"/>
      <c r="G41" s="69"/>
      <c r="H41" s="69"/>
    </row>
    <row r="42" spans="1:8" s="13" customFormat="1" ht="23.25" customHeight="1">
      <c r="A42" s="69"/>
      <c r="B42" s="69"/>
      <c r="C42" s="69"/>
      <c r="D42" s="69"/>
      <c r="E42" s="69"/>
      <c r="F42" s="69"/>
      <c r="G42" s="69"/>
      <c r="H42" s="69"/>
    </row>
    <row r="43" spans="1:8" s="13" customFormat="1"/>
    <row r="44" spans="1:8" s="13" customFormat="1"/>
    <row r="45" spans="1:8" s="13" customFormat="1"/>
    <row r="46" spans="1:8" s="13" customFormat="1"/>
  </sheetData>
  <mergeCells count="5">
    <mergeCell ref="A41:H42"/>
    <mergeCell ref="D3:H3"/>
    <mergeCell ref="D4:H4"/>
    <mergeCell ref="D2:H2"/>
    <mergeCell ref="A2:B4"/>
  </mergeCells>
  <conditionalFormatting sqref="D20">
    <cfRule type="expression" dxfId="33" priority="99">
      <formula>SEARCH("260 - Kilometergodtgørelse (Frivillige", $B$20)</formula>
    </cfRule>
  </conditionalFormatting>
  <conditionalFormatting sqref="D21">
    <cfRule type="expression" dxfId="32" priority="98">
      <formula>SEARCH("260 - Kilometergodtgørelse (Frivillige", $B$21)</formula>
    </cfRule>
  </conditionalFormatting>
  <conditionalFormatting sqref="D22">
    <cfRule type="expression" dxfId="31" priority="49">
      <formula>SEARCH("260 - Kilometergodtgørelse (Frivillige", $B$22)</formula>
    </cfRule>
  </conditionalFormatting>
  <conditionalFormatting sqref="D23">
    <cfRule type="expression" dxfId="30" priority="57">
      <formula>SEARCH("260 - Kilometergodtgørelse (Frivillige", $B$23)</formula>
    </cfRule>
  </conditionalFormatting>
  <conditionalFormatting sqref="D24:D30">
    <cfRule type="expression" dxfId="29" priority="56">
      <formula>SEARCH("260 - Kilometergodtgørelse (Frivillige", $B$24)</formula>
    </cfRule>
  </conditionalFormatting>
  <conditionalFormatting sqref="D31">
    <cfRule type="expression" dxfId="28" priority="55">
      <formula>SEARCH("260 - Kilometergodtgørelse (Frivillige", $B$31)</formula>
    </cfRule>
  </conditionalFormatting>
  <conditionalFormatting sqref="D32">
    <cfRule type="expression" dxfId="27" priority="54">
      <formula>SEARCH("260 - Kilometergodtgørelse (Frivillige", $B$32)</formula>
    </cfRule>
  </conditionalFormatting>
  <conditionalFormatting sqref="D33">
    <cfRule type="expression" dxfId="26" priority="47">
      <formula>SEARCH("260 - Kilometergodtgørelse (Frivillige", $B$33)</formula>
    </cfRule>
  </conditionalFormatting>
  <conditionalFormatting sqref="E20:F20">
    <cfRule type="expression" dxfId="25" priority="67">
      <formula>SEARCH("230 - Bestyrelsesmøder", $B$20)</formula>
    </cfRule>
    <cfRule type="expression" dxfId="24" priority="76">
      <formula>SEARCH("100 - DN-udlæg", $B$20)</formula>
    </cfRule>
    <cfRule type="expression" dxfId="23" priority="86">
      <formula>SEARCH("280 - Honorar", $B$20)</formula>
    </cfRule>
  </conditionalFormatting>
  <conditionalFormatting sqref="E21:F21">
    <cfRule type="expression" dxfId="22" priority="17">
      <formula>SEARCH("280 - Honorar", $B$21)</formula>
    </cfRule>
    <cfRule type="expression" dxfId="21" priority="31">
      <formula>SEARCH("100 - DN-udlæg", $B$21)</formula>
    </cfRule>
    <cfRule type="expression" dxfId="20" priority="66">
      <formula>SEARCH("230 - Bestyrelsesmøder", $B$21)</formula>
    </cfRule>
  </conditionalFormatting>
  <conditionalFormatting sqref="E22:F22">
    <cfRule type="expression" dxfId="19" priority="16">
      <formula>SEARCH("280 - Honorar", $B$22)</formula>
    </cfRule>
    <cfRule type="expression" dxfId="18" priority="30">
      <formula>SEARCH("100 - DN-udlæg", $B$22)</formula>
    </cfRule>
    <cfRule type="expression" dxfId="17" priority="45">
      <formula>SEARCH("230 - Bestyrelsesmøder", $B$22)</formula>
    </cfRule>
  </conditionalFormatting>
  <conditionalFormatting sqref="E23:F23">
    <cfRule type="expression" dxfId="16" priority="14">
      <formula>SEARCH("280 - Honorar", $B$23)</formula>
    </cfRule>
    <cfRule type="expression" dxfId="15" priority="28">
      <formula>SEARCH("100 - DN-udlæg", $B$23)</formula>
    </cfRule>
    <cfRule type="expression" dxfId="14" priority="43">
      <formula>SEARCH("230 - Bestyrelsesmøder", $B$23)</formula>
    </cfRule>
  </conditionalFormatting>
  <conditionalFormatting sqref="E24:F30">
    <cfRule type="expression" dxfId="13" priority="13">
      <formula>SEARCH("280 - Honorar", $B$24)</formula>
    </cfRule>
    <cfRule type="expression" dxfId="12" priority="27">
      <formula>SEARCH("100 - DN-udlæg", $B$24)</formula>
    </cfRule>
    <cfRule type="expression" dxfId="11" priority="42">
      <formula>SEARCH("230 - Bestyrelsesmøder", $B$24)</formula>
    </cfRule>
  </conditionalFormatting>
  <conditionalFormatting sqref="E31:F31">
    <cfRule type="expression" dxfId="10" priority="12">
      <formula>SEARCH("280 - Honorar", $B$31)</formula>
    </cfRule>
    <cfRule type="expression" dxfId="9" priority="26">
      <formula>SEARCH("100 - DN-udlæg", $B$31)</formula>
    </cfRule>
    <cfRule type="expression" dxfId="8" priority="41">
      <formula>SEARCH("230 - Bestyrelsesmøder", $B$31)</formula>
    </cfRule>
  </conditionalFormatting>
  <conditionalFormatting sqref="E32:F32">
    <cfRule type="expression" dxfId="7" priority="11">
      <formula>SEARCH("280 - Honorar", $B$32)</formula>
    </cfRule>
    <cfRule type="expression" dxfId="6" priority="24">
      <formula>SEARCH("100 - DN-udlæg", $B$32)</formula>
    </cfRule>
    <cfRule type="expression" dxfId="5" priority="40">
      <formula>SEARCH("230 - Bestyrelsesmøder", $B$32)</formula>
    </cfRule>
  </conditionalFormatting>
  <conditionalFormatting sqref="E33:F33">
    <cfRule type="expression" dxfId="4" priority="4">
      <formula>SEARCH("280 - Honorar", $B$33)</formula>
    </cfRule>
    <cfRule type="expression" dxfId="3" priority="18">
      <formula>SEARCH("100 - DN-udlæg", $B$33)</formula>
    </cfRule>
    <cfRule type="expression" dxfId="2" priority="33">
      <formula>SEARCH("230 - Bestyrelsesmøder", $B$33)</formula>
    </cfRule>
    <cfRule type="expression" dxfId="1" priority="74">
      <formula>SEARCH("280 - Refusion - Frivillige", $B$33)</formula>
    </cfRule>
    <cfRule type="expression" dxfId="0" priority="79">
      <formula>SEARCH("180 - Honorar", $B$33)</formula>
    </cfRule>
  </conditionalFormatting>
  <dataValidations xWindow="96" yWindow="729" count="6">
    <dataValidation type="list" allowBlank="1" showInputMessage="1" showErrorMessage="1" errorTitle="Forkert input" error="Vælg type fra rulleliste_x000a_" promptTitle="Vælg type" prompt="- Vælg type_x000a_" sqref="B14" xr:uid="{2D7AD182-1667-4226-87F5-6657C39930A1}">
      <formula1>Type</formula1>
    </dataValidation>
    <dataValidation type="list" allowBlank="1" showErrorMessage="1" errorTitle="Forkert input" error="Vælg afdeling eller netværk fra rulleliste_x000a_" promptTitle="Vælg" prompt="- Angiv afdeling eller netværkstype" sqref="B16" xr:uid="{D67DD512-8990-42CB-9B54-F1E3E38582C6}">
      <formula1>INDIRECT($B$15)</formula1>
    </dataValidation>
    <dataValidation type="list" allowBlank="1" showErrorMessage="1" errorTitle="Forkert input" error="Vælg undertype i rulleliste_x000a_" promptTitle="Vælg" prompt="- Vælg specifikation_x000a_" sqref="B15" xr:uid="{2F1C982F-4AE3-4F6B-B9F5-30B8773C8836}">
      <formula1>INDIRECT($B$14)</formula1>
    </dataValidation>
    <dataValidation type="date" allowBlank="1" showInputMessage="1" showErrorMessage="1" errorTitle="Forkert datoformat" error="Angiv datoen med dd-mm-åååå, fx 12-04-2024" promptTitle="Dato" prompt="Angiv datoen med dd-mm-åååå, fx 12-04-2024" sqref="A20 A33" xr:uid="{9F56E239-9062-40B3-9123-10AAF715EAC3}">
      <formula1>44562</formula1>
      <formula2>47848</formula2>
    </dataValidation>
    <dataValidation type="list" allowBlank="1" showInputMessage="1" showErrorMessage="1" sqref="B33 B20:B32" xr:uid="{40A0E331-62E0-4CBF-ACD3-278CC051451D}">
      <formula1>Typeomk</formula1>
    </dataValidation>
    <dataValidation type="date" errorStyle="information" allowBlank="1" showInputMessage="1" showErrorMessage="1" errorTitle="Forkert datoformat" error="Angiv datoen med dd-mm-åååå, fx 12-04-2024" promptTitle="Dato" prompt="Angiv datoen med dd-mm-åååå, fx 12-04-2024" sqref="A21:A32" xr:uid="{8AF006CF-59FA-43BC-8F64-7CF6C1F82A9B}">
      <formula1>44562</formula1>
      <formula2>47848</formula2>
    </dataValidation>
  </dataValidations>
  <printOptions horizontalCentered="1"/>
  <pageMargins left="0" right="0" top="0" bottom="0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3CDF-D333-4C9E-B45E-64E5C1395DD9}">
  <sheetPr codeName="Sheet2"/>
  <dimension ref="C1:AF108"/>
  <sheetViews>
    <sheetView topLeftCell="D13" zoomScale="90" zoomScaleNormal="90" workbookViewId="0">
      <selection activeCell="B16" sqref="B16"/>
    </sheetView>
  </sheetViews>
  <sheetFormatPr defaultColWidth="9.140625" defaultRowHeight="12"/>
  <cols>
    <col min="1" max="3" width="0" style="2" hidden="1" customWidth="1"/>
    <col min="4" max="4" width="20.7109375" style="2" customWidth="1"/>
    <col min="5" max="5" width="13.85546875" style="2" customWidth="1"/>
    <col min="6" max="6" width="25.140625" style="2" customWidth="1"/>
    <col min="7" max="7" width="7.85546875" style="2" customWidth="1"/>
    <col min="8" max="8" width="20.85546875" style="2" customWidth="1"/>
    <col min="9" max="9" width="9.5703125" style="2" customWidth="1"/>
    <col min="10" max="10" width="22.85546875" style="2" customWidth="1"/>
    <col min="11" max="11" width="8.5703125" style="2" customWidth="1"/>
    <col min="12" max="12" width="13.7109375" style="2" customWidth="1"/>
    <col min="13" max="13" width="14.7109375" style="2" customWidth="1"/>
    <col min="14" max="15" width="16.140625" style="2" customWidth="1"/>
    <col min="16" max="16" width="23.5703125" style="2" customWidth="1"/>
    <col min="17" max="17" width="27" style="2" bestFit="1" customWidth="1"/>
    <col min="18" max="18" width="24.42578125" style="2" bestFit="1" customWidth="1"/>
    <col min="19" max="19" width="24" style="2" bestFit="1" customWidth="1"/>
    <col min="20" max="20" width="23" style="2" bestFit="1" customWidth="1"/>
    <col min="21" max="21" width="23.140625" style="2" bestFit="1" customWidth="1"/>
    <col min="22" max="22" width="21.5703125" style="2" bestFit="1" customWidth="1"/>
    <col min="23" max="23" width="36.42578125" style="2" bestFit="1" customWidth="1"/>
    <col min="24" max="24" width="27.5703125" style="2" bestFit="1" customWidth="1"/>
    <col min="25" max="25" width="27.5703125" style="2" customWidth="1"/>
    <col min="26" max="26" width="17.5703125" style="2" bestFit="1" customWidth="1"/>
    <col min="27" max="31" width="17.5703125" style="2" customWidth="1"/>
    <col min="32" max="32" width="33.85546875" style="2" bestFit="1" customWidth="1"/>
    <col min="33" max="37" width="17.5703125" style="2" customWidth="1"/>
    <col min="38" max="38" width="14.42578125" style="2" bestFit="1" customWidth="1"/>
    <col min="39" max="39" width="22" style="2" bestFit="1" customWidth="1"/>
    <col min="40" max="41" width="23.5703125" style="2" bestFit="1" customWidth="1"/>
    <col min="42" max="42" width="24" style="2" bestFit="1" customWidth="1"/>
    <col min="43" max="43" width="22.85546875" style="2" bestFit="1" customWidth="1"/>
    <col min="44" max="44" width="27" style="2" bestFit="1" customWidth="1"/>
    <col min="45" max="16384" width="9.140625" style="2"/>
  </cols>
  <sheetData>
    <row r="1" spans="4:6" ht="15.75">
      <c r="D1" s="10" t="s">
        <v>317</v>
      </c>
    </row>
    <row r="3" spans="4:6">
      <c r="D3" s="1" t="s">
        <v>24</v>
      </c>
      <c r="F3" s="1" t="s">
        <v>25</v>
      </c>
    </row>
    <row r="4" spans="4:6">
      <c r="D4" s="2" t="s">
        <v>26</v>
      </c>
      <c r="F4" s="6" t="s">
        <v>291</v>
      </c>
    </row>
    <row r="5" spans="4:6">
      <c r="D5" s="2" t="s">
        <v>286</v>
      </c>
      <c r="F5" s="6" t="s">
        <v>293</v>
      </c>
    </row>
    <row r="6" spans="4:6">
      <c r="D6" s="2" t="s">
        <v>27</v>
      </c>
      <c r="F6" s="7" t="s">
        <v>292</v>
      </c>
    </row>
    <row r="7" spans="4:6">
      <c r="D7" s="4" t="s">
        <v>298</v>
      </c>
      <c r="F7" s="7" t="s">
        <v>294</v>
      </c>
    </row>
    <row r="8" spans="4:6">
      <c r="D8" s="4" t="s">
        <v>304</v>
      </c>
      <c r="F8" s="7"/>
    </row>
    <row r="9" spans="4:6">
      <c r="D9" s="2" t="s">
        <v>28</v>
      </c>
    </row>
    <row r="10" spans="4:6">
      <c r="D10" s="2" t="s">
        <v>29</v>
      </c>
    </row>
    <row r="11" spans="4:6">
      <c r="D11" s="2" t="s">
        <v>30</v>
      </c>
    </row>
    <row r="12" spans="4:6">
      <c r="D12" s="2" t="s">
        <v>31</v>
      </c>
    </row>
    <row r="13" spans="4:6">
      <c r="D13" s="2" t="s">
        <v>288</v>
      </c>
    </row>
    <row r="14" spans="4:6">
      <c r="D14" s="2" t="s">
        <v>32</v>
      </c>
    </row>
    <row r="15" spans="4:6">
      <c r="D15" s="2" t="s">
        <v>33</v>
      </c>
    </row>
    <row r="17" spans="3:15">
      <c r="C17" s="5"/>
      <c r="K17" s="5"/>
    </row>
    <row r="19" spans="3:15">
      <c r="D19" s="1" t="s">
        <v>26</v>
      </c>
      <c r="E19" s="1" t="s">
        <v>286</v>
      </c>
      <c r="F19" s="1" t="s">
        <v>27</v>
      </c>
      <c r="G19" s="1" t="s">
        <v>298</v>
      </c>
      <c r="H19" s="1" t="s">
        <v>303</v>
      </c>
      <c r="I19" s="1" t="s">
        <v>28</v>
      </c>
      <c r="J19" s="1" t="s">
        <v>29</v>
      </c>
      <c r="K19" s="1" t="s">
        <v>30</v>
      </c>
      <c r="L19" s="1" t="s">
        <v>31</v>
      </c>
      <c r="M19" s="1" t="s">
        <v>288</v>
      </c>
      <c r="N19" s="1" t="s">
        <v>32</v>
      </c>
      <c r="O19" s="1" t="s">
        <v>33</v>
      </c>
    </row>
    <row r="20" spans="3:15">
      <c r="D20" s="2" t="s">
        <v>34</v>
      </c>
      <c r="E20" s="2" t="s">
        <v>287</v>
      </c>
      <c r="F20" s="4" t="s">
        <v>334</v>
      </c>
      <c r="G20" s="4" t="s">
        <v>298</v>
      </c>
      <c r="H20" s="4" t="s">
        <v>304</v>
      </c>
      <c r="I20" s="2" t="s">
        <v>35</v>
      </c>
      <c r="J20" s="2" t="s">
        <v>36</v>
      </c>
      <c r="K20" s="2" t="s">
        <v>37</v>
      </c>
      <c r="L20" s="2" t="s">
        <v>38</v>
      </c>
      <c r="M20" s="2" t="s">
        <v>289</v>
      </c>
      <c r="N20" s="2" t="s">
        <v>39</v>
      </c>
      <c r="O20" s="2" t="s">
        <v>40</v>
      </c>
    </row>
    <row r="21" spans="3:15">
      <c r="D21" s="2" t="s">
        <v>41</v>
      </c>
      <c r="I21" s="2" t="s">
        <v>42</v>
      </c>
      <c r="N21" s="2" t="s">
        <v>43</v>
      </c>
    </row>
    <row r="22" spans="3:15">
      <c r="D22" s="2" t="s">
        <v>44</v>
      </c>
      <c r="I22" s="2" t="s">
        <v>45</v>
      </c>
      <c r="N22" s="2" t="s">
        <v>46</v>
      </c>
    </row>
    <row r="23" spans="3:15">
      <c r="D23" s="2" t="s">
        <v>47</v>
      </c>
      <c r="I23" s="2" t="s">
        <v>48</v>
      </c>
      <c r="N23" s="2" t="s">
        <v>49</v>
      </c>
    </row>
    <row r="24" spans="3:15">
      <c r="D24" s="2" t="s">
        <v>52</v>
      </c>
      <c r="I24" s="2" t="s">
        <v>51</v>
      </c>
      <c r="N24" s="2" t="s">
        <v>307</v>
      </c>
    </row>
    <row r="25" spans="3:15">
      <c r="D25" s="2" t="s">
        <v>54</v>
      </c>
      <c r="I25" s="2" t="s">
        <v>53</v>
      </c>
    </row>
    <row r="26" spans="3:15">
      <c r="D26" s="2" t="s">
        <v>56</v>
      </c>
      <c r="I26" s="2" t="s">
        <v>55</v>
      </c>
    </row>
    <row r="27" spans="3:15">
      <c r="D27" s="2" t="s">
        <v>310</v>
      </c>
      <c r="I27" s="2" t="s">
        <v>57</v>
      </c>
    </row>
    <row r="28" spans="3:15">
      <c r="D28" s="2" t="s">
        <v>312</v>
      </c>
    </row>
    <row r="37" spans="4:32">
      <c r="D37" s="9" t="s">
        <v>318</v>
      </c>
    </row>
    <row r="38" spans="4:32">
      <c r="D38" s="1" t="s">
        <v>34</v>
      </c>
      <c r="E38" s="1" t="s">
        <v>41</v>
      </c>
      <c r="F38" s="1" t="s">
        <v>44</v>
      </c>
      <c r="G38" s="1" t="s">
        <v>47</v>
      </c>
      <c r="H38" s="1" t="s">
        <v>52</v>
      </c>
      <c r="I38" s="1" t="s">
        <v>54</v>
      </c>
      <c r="J38" s="1" t="s">
        <v>56</v>
      </c>
      <c r="K38" s="1" t="s">
        <v>58</v>
      </c>
      <c r="L38" s="1" t="s">
        <v>287</v>
      </c>
      <c r="M38" s="1" t="s">
        <v>312</v>
      </c>
      <c r="N38" s="1"/>
      <c r="O38" s="8" t="s">
        <v>59</v>
      </c>
      <c r="P38" s="8" t="s">
        <v>60</v>
      </c>
      <c r="Q38" s="8" t="s">
        <v>61</v>
      </c>
      <c r="R38" s="8" t="s">
        <v>62</v>
      </c>
      <c r="S38" s="8" t="s">
        <v>63</v>
      </c>
      <c r="T38" s="8" t="s">
        <v>64</v>
      </c>
      <c r="U38" s="8" t="s">
        <v>65</v>
      </c>
      <c r="V38" s="8" t="s">
        <v>66</v>
      </c>
      <c r="W38" s="8" t="s">
        <v>290</v>
      </c>
      <c r="X38" s="8" t="s">
        <v>36</v>
      </c>
      <c r="Y38" s="8" t="s">
        <v>37</v>
      </c>
      <c r="Z38" s="8" t="s">
        <v>38</v>
      </c>
      <c r="AA38" s="8" t="s">
        <v>67</v>
      </c>
      <c r="AB38" s="8" t="s">
        <v>68</v>
      </c>
      <c r="AC38" s="8" t="s">
        <v>69</v>
      </c>
      <c r="AD38" s="8" t="s">
        <v>49</v>
      </c>
      <c r="AE38" s="8" t="s">
        <v>306</v>
      </c>
      <c r="AF38" s="8" t="s">
        <v>40</v>
      </c>
    </row>
    <row r="39" spans="4:32">
      <c r="D39" s="2" t="s">
        <v>99</v>
      </c>
      <c r="E39" s="2" t="s">
        <v>151</v>
      </c>
      <c r="F39" s="2" t="s">
        <v>72</v>
      </c>
      <c r="G39" s="2" t="s">
        <v>84</v>
      </c>
      <c r="H39" s="2" t="s">
        <v>85</v>
      </c>
      <c r="I39" s="2" t="s">
        <v>86</v>
      </c>
      <c r="J39" s="2" t="s">
        <v>96</v>
      </c>
      <c r="K39" s="2" t="s">
        <v>132</v>
      </c>
      <c r="L39" s="2" t="s">
        <v>78</v>
      </c>
      <c r="M39" s="2" t="s">
        <v>313</v>
      </c>
      <c r="N39" s="2" t="s">
        <v>151</v>
      </c>
      <c r="O39" s="2" t="s">
        <v>78</v>
      </c>
      <c r="P39" s="2" t="s">
        <v>78</v>
      </c>
      <c r="Q39" s="2" t="s">
        <v>78</v>
      </c>
      <c r="R39" s="2" t="s">
        <v>78</v>
      </c>
      <c r="S39" s="2" t="s">
        <v>78</v>
      </c>
      <c r="T39" s="2" t="s">
        <v>78</v>
      </c>
      <c r="U39" s="2" t="s">
        <v>78</v>
      </c>
      <c r="V39" s="2" t="s">
        <v>78</v>
      </c>
      <c r="W39" s="2" t="s">
        <v>78</v>
      </c>
      <c r="X39" s="2" t="s">
        <v>79</v>
      </c>
      <c r="Y39" s="2" t="s">
        <v>78</v>
      </c>
      <c r="Z39" s="2" t="s">
        <v>78</v>
      </c>
      <c r="AA39" s="2" t="s">
        <v>78</v>
      </c>
      <c r="AB39" s="2" t="s">
        <v>78</v>
      </c>
      <c r="AC39" s="2" t="s">
        <v>78</v>
      </c>
      <c r="AD39" s="2" t="s">
        <v>78</v>
      </c>
      <c r="AE39" s="2" t="s">
        <v>78</v>
      </c>
      <c r="AF39" s="2" t="s">
        <v>80</v>
      </c>
    </row>
    <row r="40" spans="4:32">
      <c r="D40" s="2" t="s">
        <v>158</v>
      </c>
      <c r="E40" s="2" t="s">
        <v>109</v>
      </c>
      <c r="F40" s="2" t="s">
        <v>83</v>
      </c>
      <c r="G40" s="2" t="s">
        <v>50</v>
      </c>
      <c r="H40" s="2" t="s">
        <v>94</v>
      </c>
      <c r="I40" s="2" t="s">
        <v>113</v>
      </c>
      <c r="J40" s="2" t="s">
        <v>105</v>
      </c>
      <c r="K40" s="2" t="s">
        <v>77</v>
      </c>
      <c r="M40" s="2" t="s">
        <v>316</v>
      </c>
      <c r="N40" s="2" t="s">
        <v>84</v>
      </c>
      <c r="X40" s="2" t="s">
        <v>89</v>
      </c>
    </row>
    <row r="41" spans="4:32">
      <c r="D41" s="2" t="s">
        <v>70</v>
      </c>
      <c r="E41" s="2" t="s">
        <v>91</v>
      </c>
      <c r="F41" s="2" t="s">
        <v>110</v>
      </c>
      <c r="G41" s="2" t="s">
        <v>137</v>
      </c>
      <c r="H41" s="2" t="s">
        <v>103</v>
      </c>
      <c r="I41" s="2" t="s">
        <v>121</v>
      </c>
      <c r="J41" s="2" t="s">
        <v>155</v>
      </c>
      <c r="K41" s="2" t="s">
        <v>175</v>
      </c>
      <c r="M41" s="2" t="s">
        <v>315</v>
      </c>
      <c r="N41" s="2" t="s">
        <v>109</v>
      </c>
      <c r="X41" s="2" t="s">
        <v>98</v>
      </c>
    </row>
    <row r="42" spans="4:32">
      <c r="D42" s="2" t="s">
        <v>90</v>
      </c>
      <c r="E42" s="2" t="s">
        <v>100</v>
      </c>
      <c r="F42" s="2" t="s">
        <v>92</v>
      </c>
      <c r="G42" s="2" t="s">
        <v>93</v>
      </c>
      <c r="H42" s="2" t="s">
        <v>153</v>
      </c>
      <c r="I42" s="2" t="s">
        <v>154</v>
      </c>
      <c r="J42" s="2" t="s">
        <v>140</v>
      </c>
      <c r="K42" s="2" t="s">
        <v>123</v>
      </c>
      <c r="M42" s="2" t="s">
        <v>314</v>
      </c>
      <c r="N42" s="2" t="s">
        <v>85</v>
      </c>
      <c r="X42" s="2" t="s">
        <v>107</v>
      </c>
    </row>
    <row r="43" spans="4:32">
      <c r="D43" s="2" t="s">
        <v>108</v>
      </c>
      <c r="E43" s="2" t="s">
        <v>82</v>
      </c>
      <c r="F43" s="2" t="s">
        <v>118</v>
      </c>
      <c r="G43" s="2" t="s">
        <v>145</v>
      </c>
      <c r="H43" s="2" t="s">
        <v>74</v>
      </c>
      <c r="I43" s="2" t="s">
        <v>75</v>
      </c>
      <c r="J43" s="2" t="s">
        <v>131</v>
      </c>
      <c r="K43" s="2" t="s">
        <v>141</v>
      </c>
      <c r="N43" s="2" t="s">
        <v>86</v>
      </c>
      <c r="X43" s="2" t="s">
        <v>124</v>
      </c>
    </row>
    <row r="44" spans="4:32">
      <c r="D44" s="2" t="s">
        <v>116</v>
      </c>
      <c r="E44" s="2" t="s">
        <v>117</v>
      </c>
      <c r="F44" s="2" t="s">
        <v>127</v>
      </c>
      <c r="G44" s="2" t="s">
        <v>73</v>
      </c>
      <c r="H44" s="2" t="s">
        <v>146</v>
      </c>
      <c r="I44" s="2" t="s">
        <v>162</v>
      </c>
      <c r="J44" s="2" t="s">
        <v>76</v>
      </c>
      <c r="K44" s="2" t="s">
        <v>88</v>
      </c>
      <c r="N44" s="2" t="s">
        <v>50</v>
      </c>
      <c r="X44" s="2" t="s">
        <v>133</v>
      </c>
    </row>
    <row r="45" spans="4:32">
      <c r="D45" s="2" t="s">
        <v>134</v>
      </c>
      <c r="E45" s="2" t="s">
        <v>126</v>
      </c>
      <c r="F45" s="2" t="s">
        <v>101</v>
      </c>
      <c r="G45" s="2" t="s">
        <v>160</v>
      </c>
      <c r="H45" s="2" t="s">
        <v>112</v>
      </c>
      <c r="I45" s="2" t="s">
        <v>95</v>
      </c>
      <c r="J45" s="2" t="s">
        <v>122</v>
      </c>
      <c r="K45" s="2" t="s">
        <v>170</v>
      </c>
      <c r="N45" s="2" t="s">
        <v>100</v>
      </c>
      <c r="X45" s="2" t="s">
        <v>142</v>
      </c>
    </row>
    <row r="46" spans="4:32">
      <c r="D46" s="2" t="s">
        <v>125</v>
      </c>
      <c r="E46" s="2" t="s">
        <v>135</v>
      </c>
      <c r="F46" s="2" t="s">
        <v>136</v>
      </c>
      <c r="G46" s="2" t="s">
        <v>152</v>
      </c>
      <c r="H46" s="2" t="s">
        <v>120</v>
      </c>
      <c r="I46" s="2" t="s">
        <v>104</v>
      </c>
      <c r="J46" s="2" t="s">
        <v>87</v>
      </c>
      <c r="K46" s="2" t="s">
        <v>172</v>
      </c>
      <c r="N46" s="2" t="s">
        <v>137</v>
      </c>
      <c r="X46" s="2" t="s">
        <v>157</v>
      </c>
    </row>
    <row r="47" spans="4:32">
      <c r="D47" s="2" t="s">
        <v>143</v>
      </c>
      <c r="E47" s="2" t="s">
        <v>144</v>
      </c>
      <c r="G47" s="2" t="s">
        <v>102</v>
      </c>
      <c r="H47" s="2" t="s">
        <v>129</v>
      </c>
      <c r="I47" s="2" t="s">
        <v>130</v>
      </c>
      <c r="J47" s="2" t="s">
        <v>114</v>
      </c>
      <c r="K47" s="2" t="s">
        <v>174</v>
      </c>
      <c r="N47" s="2" t="s">
        <v>113</v>
      </c>
      <c r="X47" s="2" t="s">
        <v>164</v>
      </c>
    </row>
    <row r="48" spans="4:32">
      <c r="D48" s="2" t="s">
        <v>81</v>
      </c>
      <c r="E48" s="2" t="s">
        <v>159</v>
      </c>
      <c r="G48" s="2" t="s">
        <v>111</v>
      </c>
      <c r="H48" s="2" t="s">
        <v>138</v>
      </c>
      <c r="I48" s="2" t="s">
        <v>139</v>
      </c>
      <c r="J48" s="2" t="s">
        <v>148</v>
      </c>
      <c r="K48" s="2" t="s">
        <v>115</v>
      </c>
      <c r="N48" s="2" t="s">
        <v>99</v>
      </c>
      <c r="X48" s="2" t="s">
        <v>168</v>
      </c>
    </row>
    <row r="49" spans="4:14">
      <c r="D49" s="2" t="s">
        <v>150</v>
      </c>
      <c r="E49" s="2" t="s">
        <v>165</v>
      </c>
      <c r="G49" s="2" t="s">
        <v>119</v>
      </c>
      <c r="H49" s="2" t="s">
        <v>161</v>
      </c>
      <c r="I49" s="2" t="s">
        <v>166</v>
      </c>
      <c r="K49" s="2" t="s">
        <v>149</v>
      </c>
      <c r="N49" s="2" t="s">
        <v>132</v>
      </c>
    </row>
    <row r="50" spans="4:14">
      <c r="E50" s="2" t="s">
        <v>71</v>
      </c>
      <c r="G50" s="2" t="s">
        <v>128</v>
      </c>
      <c r="I50" s="2" t="s">
        <v>147</v>
      </c>
      <c r="K50" s="2" t="s">
        <v>97</v>
      </c>
      <c r="N50" s="2" t="s">
        <v>93</v>
      </c>
    </row>
    <row r="51" spans="4:14">
      <c r="E51" s="2" t="s">
        <v>169</v>
      </c>
      <c r="K51" s="2" t="s">
        <v>156</v>
      </c>
      <c r="N51" s="2" t="s">
        <v>154</v>
      </c>
    </row>
    <row r="52" spans="4:14">
      <c r="E52" s="2" t="s">
        <v>171</v>
      </c>
      <c r="K52" s="2" t="s">
        <v>106</v>
      </c>
      <c r="N52" s="2" t="s">
        <v>82</v>
      </c>
    </row>
    <row r="53" spans="4:14">
      <c r="E53" s="2" t="s">
        <v>173</v>
      </c>
      <c r="K53" s="2" t="s">
        <v>167</v>
      </c>
      <c r="N53" s="2" t="s">
        <v>335</v>
      </c>
    </row>
    <row r="54" spans="4:14">
      <c r="K54" s="2" t="s">
        <v>163</v>
      </c>
      <c r="N54" s="2" t="s">
        <v>145</v>
      </c>
    </row>
    <row r="55" spans="4:14">
      <c r="K55" s="2" t="s">
        <v>176</v>
      </c>
      <c r="N55" s="2" t="s">
        <v>73</v>
      </c>
    </row>
    <row r="56" spans="4:14">
      <c r="N56" s="2" t="s">
        <v>299</v>
      </c>
    </row>
    <row r="57" spans="4:14">
      <c r="N57" s="2" t="s">
        <v>117</v>
      </c>
    </row>
    <row r="58" spans="4:14">
      <c r="N58" s="2" t="s">
        <v>77</v>
      </c>
    </row>
    <row r="59" spans="4:14">
      <c r="N59" s="2" t="s">
        <v>160</v>
      </c>
    </row>
    <row r="60" spans="4:14">
      <c r="N60" s="2" t="s">
        <v>175</v>
      </c>
    </row>
    <row r="61" spans="4:14">
      <c r="N61" s="2" t="s">
        <v>75</v>
      </c>
    </row>
    <row r="62" spans="4:14">
      <c r="N62" s="2" t="s">
        <v>152</v>
      </c>
    </row>
    <row r="63" spans="4:14">
      <c r="N63" s="2" t="s">
        <v>158</v>
      </c>
    </row>
    <row r="64" spans="4:14">
      <c r="N64" s="2" t="s">
        <v>102</v>
      </c>
    </row>
    <row r="65" spans="14:14">
      <c r="N65" s="2" t="s">
        <v>144</v>
      </c>
    </row>
    <row r="66" spans="14:14">
      <c r="N66" s="2" t="s">
        <v>72</v>
      </c>
    </row>
    <row r="67" spans="14:14">
      <c r="N67" s="2" t="s">
        <v>111</v>
      </c>
    </row>
    <row r="68" spans="14:14">
      <c r="N68" s="2" t="s">
        <v>83</v>
      </c>
    </row>
    <row r="69" spans="14:14">
      <c r="N69" s="2" t="s">
        <v>300</v>
      </c>
    </row>
    <row r="70" spans="14:14">
      <c r="N70" s="2" t="s">
        <v>119</v>
      </c>
    </row>
    <row r="71" spans="14:14">
      <c r="N71" s="2" t="s">
        <v>336</v>
      </c>
    </row>
    <row r="72" spans="14:14">
      <c r="N72" s="2" t="s">
        <v>141</v>
      </c>
    </row>
    <row r="73" spans="14:14">
      <c r="N73" s="2" t="s">
        <v>162</v>
      </c>
    </row>
    <row r="74" spans="14:14">
      <c r="N74" s="2" t="s">
        <v>71</v>
      </c>
    </row>
    <row r="75" spans="14:14">
      <c r="N75" s="2" t="s">
        <v>88</v>
      </c>
    </row>
    <row r="76" spans="14:14">
      <c r="N76" s="2" t="s">
        <v>170</v>
      </c>
    </row>
    <row r="77" spans="14:14">
      <c r="N77" s="2" t="s">
        <v>92</v>
      </c>
    </row>
    <row r="78" spans="14:14">
      <c r="N78" s="2" t="s">
        <v>131</v>
      </c>
    </row>
    <row r="79" spans="14:14">
      <c r="N79" s="2" t="s">
        <v>74</v>
      </c>
    </row>
    <row r="80" spans="14:14">
      <c r="N80" s="2" t="s">
        <v>90</v>
      </c>
    </row>
    <row r="81" spans="14:14">
      <c r="N81" s="2" t="s">
        <v>174</v>
      </c>
    </row>
    <row r="82" spans="14:14">
      <c r="N82" s="2" t="s">
        <v>108</v>
      </c>
    </row>
    <row r="83" spans="14:14">
      <c r="N83" s="2" t="s">
        <v>120</v>
      </c>
    </row>
    <row r="84" spans="14:14">
      <c r="N84" s="2" t="s">
        <v>115</v>
      </c>
    </row>
    <row r="85" spans="14:14">
      <c r="N85" s="2" t="s">
        <v>116</v>
      </c>
    </row>
    <row r="86" spans="14:14">
      <c r="N86" s="2" t="s">
        <v>97</v>
      </c>
    </row>
    <row r="87" spans="14:14">
      <c r="N87" s="2" t="s">
        <v>128</v>
      </c>
    </row>
    <row r="88" spans="14:14">
      <c r="N88" s="2" t="s">
        <v>134</v>
      </c>
    </row>
    <row r="89" spans="14:14">
      <c r="N89" s="2" t="s">
        <v>125</v>
      </c>
    </row>
    <row r="90" spans="14:14">
      <c r="N90" s="2" t="s">
        <v>143</v>
      </c>
    </row>
    <row r="91" spans="14:14">
      <c r="N91" s="2" t="s">
        <v>337</v>
      </c>
    </row>
    <row r="92" spans="14:14">
      <c r="N92" s="2" t="s">
        <v>106</v>
      </c>
    </row>
    <row r="93" spans="14:14">
      <c r="N93" s="2" t="s">
        <v>167</v>
      </c>
    </row>
    <row r="94" spans="14:14">
      <c r="N94" s="2" t="s">
        <v>163</v>
      </c>
    </row>
    <row r="95" spans="14:14">
      <c r="N95" s="2" t="s">
        <v>138</v>
      </c>
    </row>
    <row r="96" spans="14:14">
      <c r="N96" s="2" t="s">
        <v>95</v>
      </c>
    </row>
    <row r="97" spans="12:14">
      <c r="N97" s="2" t="s">
        <v>87</v>
      </c>
    </row>
    <row r="98" spans="12:14">
      <c r="L98" s="5"/>
      <c r="N98" s="2" t="s">
        <v>301</v>
      </c>
    </row>
    <row r="99" spans="12:14">
      <c r="N99" s="2" t="s">
        <v>139</v>
      </c>
    </row>
    <row r="100" spans="12:14">
      <c r="N100" s="2" t="s">
        <v>166</v>
      </c>
    </row>
    <row r="101" spans="12:14">
      <c r="N101" s="2" t="s">
        <v>136</v>
      </c>
    </row>
    <row r="102" spans="12:14">
      <c r="N102" s="2" t="s">
        <v>176</v>
      </c>
    </row>
    <row r="103" spans="12:14">
      <c r="N103" s="2" t="s">
        <v>161</v>
      </c>
    </row>
    <row r="104" spans="12:14">
      <c r="N104" s="2" t="s">
        <v>147</v>
      </c>
    </row>
    <row r="105" spans="12:14">
      <c r="N105" s="2" t="s">
        <v>148</v>
      </c>
    </row>
    <row r="106" spans="12:14">
      <c r="N106" s="2" t="s">
        <v>302</v>
      </c>
    </row>
    <row r="107" spans="12:14">
      <c r="N107" s="2" t="s">
        <v>338</v>
      </c>
    </row>
    <row r="108" spans="12:14">
      <c r="N108" s="2" t="s">
        <v>339</v>
      </c>
    </row>
  </sheetData>
  <sheetProtection sheet="1" selectLockedCells="1" selectUnlockedCells="1"/>
  <sortState xmlns:xlrd2="http://schemas.microsoft.com/office/spreadsheetml/2017/richdata2" ref="F4:F7">
    <sortCondition ref="F4:F7"/>
  </sortState>
  <dataConsolidate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B38F-E178-4DDC-9106-87FF2EAD9745}">
  <sheetPr codeName="Sheet3"/>
  <dimension ref="B1:L117"/>
  <sheetViews>
    <sheetView topLeftCell="B1" zoomScaleNormal="100" workbookViewId="0">
      <selection activeCell="B16" sqref="B16"/>
    </sheetView>
  </sheetViews>
  <sheetFormatPr defaultColWidth="9.140625" defaultRowHeight="12"/>
  <cols>
    <col min="1" max="1" width="0" style="2" hidden="1" customWidth="1"/>
    <col min="2" max="2" width="23.42578125" style="2" bestFit="1" customWidth="1"/>
    <col min="3" max="3" width="11.5703125" style="2" bestFit="1" customWidth="1"/>
    <col min="4" max="4" width="17.85546875" style="2" bestFit="1" customWidth="1"/>
    <col min="5" max="5" width="9.140625" style="2"/>
    <col min="6" max="6" width="22.42578125" style="2" bestFit="1" customWidth="1"/>
    <col min="7" max="7" width="12.85546875" style="2" bestFit="1" customWidth="1"/>
    <col min="8" max="16384" width="9.140625" style="2"/>
  </cols>
  <sheetData>
    <row r="1" spans="2:7" ht="15.75">
      <c r="B1" s="10" t="s">
        <v>322</v>
      </c>
    </row>
    <row r="2" spans="2:7" ht="15.75">
      <c r="B2" s="10"/>
    </row>
    <row r="3" spans="2:7">
      <c r="B3" s="9" t="s">
        <v>319</v>
      </c>
      <c r="F3" s="9" t="s">
        <v>20</v>
      </c>
    </row>
    <row r="4" spans="2:7">
      <c r="B4" s="1" t="s">
        <v>19</v>
      </c>
      <c r="C4" s="1" t="s">
        <v>177</v>
      </c>
      <c r="D4" s="1" t="s">
        <v>178</v>
      </c>
      <c r="F4" s="1" t="s">
        <v>20</v>
      </c>
      <c r="G4" s="1" t="s">
        <v>179</v>
      </c>
    </row>
    <row r="5" spans="2:7">
      <c r="B5" s="2" t="s">
        <v>41</v>
      </c>
      <c r="C5" s="2">
        <v>2220</v>
      </c>
      <c r="D5" s="2" t="s">
        <v>311</v>
      </c>
      <c r="F5" s="2" t="s">
        <v>334</v>
      </c>
      <c r="G5" s="3">
        <v>2000</v>
      </c>
    </row>
    <row r="6" spans="2:7">
      <c r="B6" s="2" t="s">
        <v>47</v>
      </c>
      <c r="C6" s="2">
        <v>2221</v>
      </c>
      <c r="D6" s="2" t="s">
        <v>184</v>
      </c>
      <c r="F6" s="2" t="s">
        <v>298</v>
      </c>
      <c r="G6" s="3">
        <v>2000</v>
      </c>
    </row>
    <row r="7" spans="2:7">
      <c r="B7" s="2" t="s">
        <v>50</v>
      </c>
      <c r="C7" s="2">
        <v>2221</v>
      </c>
      <c r="D7" s="2" t="s">
        <v>184</v>
      </c>
      <c r="F7" s="2" t="s">
        <v>304</v>
      </c>
      <c r="G7" s="3">
        <v>2000</v>
      </c>
    </row>
    <row r="8" spans="2:7">
      <c r="B8" s="2" t="s">
        <v>52</v>
      </c>
      <c r="C8" s="2">
        <v>2222</v>
      </c>
      <c r="D8" s="2" t="s">
        <v>180</v>
      </c>
      <c r="F8" s="2" t="s">
        <v>71</v>
      </c>
      <c r="G8" s="3" t="s">
        <v>181</v>
      </c>
    </row>
    <row r="9" spans="2:7">
      <c r="B9" s="2" t="s">
        <v>310</v>
      </c>
      <c r="C9" s="2">
        <v>2223</v>
      </c>
      <c r="D9" s="2" t="s">
        <v>308</v>
      </c>
      <c r="F9" s="2" t="s">
        <v>313</v>
      </c>
      <c r="G9" s="3" t="s">
        <v>182</v>
      </c>
    </row>
    <row r="10" spans="2:7">
      <c r="B10" s="2" t="s">
        <v>312</v>
      </c>
      <c r="C10" s="2">
        <v>2224</v>
      </c>
      <c r="D10" s="2" t="s">
        <v>183</v>
      </c>
      <c r="F10" s="2" t="s">
        <v>82</v>
      </c>
      <c r="G10" s="3" t="s">
        <v>185</v>
      </c>
    </row>
    <row r="11" spans="2:7">
      <c r="B11" s="2" t="s">
        <v>34</v>
      </c>
      <c r="C11" s="2">
        <v>2225</v>
      </c>
      <c r="D11" s="2" t="s">
        <v>180</v>
      </c>
      <c r="F11" s="2" t="s">
        <v>91</v>
      </c>
      <c r="G11" s="3" t="s">
        <v>186</v>
      </c>
    </row>
    <row r="12" spans="2:7">
      <c r="B12" s="2" t="s">
        <v>44</v>
      </c>
      <c r="C12" s="2">
        <v>2226</v>
      </c>
      <c r="D12" s="2" t="s">
        <v>184</v>
      </c>
      <c r="F12" s="2" t="s">
        <v>100</v>
      </c>
      <c r="G12" s="3" t="s">
        <v>187</v>
      </c>
    </row>
    <row r="13" spans="2:7">
      <c r="B13" s="2" t="s">
        <v>54</v>
      </c>
      <c r="C13" s="2">
        <v>2227</v>
      </c>
      <c r="D13" s="2" t="s">
        <v>311</v>
      </c>
      <c r="F13" s="2" t="s">
        <v>109</v>
      </c>
      <c r="G13" s="3" t="s">
        <v>188</v>
      </c>
    </row>
    <row r="14" spans="2:7">
      <c r="B14" s="2" t="s">
        <v>56</v>
      </c>
      <c r="C14" s="2">
        <v>2228</v>
      </c>
      <c r="D14" s="2" t="s">
        <v>309</v>
      </c>
      <c r="F14" s="2" t="s">
        <v>117</v>
      </c>
      <c r="G14" s="3" t="s">
        <v>189</v>
      </c>
    </row>
    <row r="15" spans="2:7">
      <c r="B15" s="4" t="s">
        <v>334</v>
      </c>
      <c r="C15" s="4">
        <v>2154</v>
      </c>
      <c r="D15" s="4" t="s">
        <v>184</v>
      </c>
      <c r="F15" s="2" t="s">
        <v>126</v>
      </c>
      <c r="G15" s="3" t="s">
        <v>190</v>
      </c>
    </row>
    <row r="16" spans="2:7">
      <c r="B16" s="4" t="s">
        <v>298</v>
      </c>
      <c r="C16" s="4">
        <v>2680</v>
      </c>
      <c r="D16" s="4" t="s">
        <v>285</v>
      </c>
      <c r="F16" s="2" t="s">
        <v>135</v>
      </c>
      <c r="G16" s="3" t="s">
        <v>191</v>
      </c>
    </row>
    <row r="17" spans="2:10">
      <c r="B17" s="4" t="s">
        <v>304</v>
      </c>
      <c r="C17" s="4">
        <v>2635</v>
      </c>
      <c r="D17" s="4" t="s">
        <v>183</v>
      </c>
      <c r="F17" s="2" t="s">
        <v>144</v>
      </c>
      <c r="G17" s="3" t="s">
        <v>192</v>
      </c>
    </row>
    <row r="18" spans="2:10">
      <c r="B18" s="4" t="s">
        <v>287</v>
      </c>
      <c r="C18" s="4">
        <v>2140</v>
      </c>
      <c r="D18" s="4" t="s">
        <v>311</v>
      </c>
      <c r="F18" s="2" t="s">
        <v>151</v>
      </c>
      <c r="G18" s="3" t="s">
        <v>193</v>
      </c>
      <c r="J18" s="5"/>
    </row>
    <row r="19" spans="2:10">
      <c r="B19" s="4" t="s">
        <v>289</v>
      </c>
      <c r="C19" s="4">
        <v>2130</v>
      </c>
      <c r="D19" s="4" t="s">
        <v>184</v>
      </c>
      <c r="F19" s="2" t="s">
        <v>159</v>
      </c>
      <c r="G19" s="3" t="s">
        <v>194</v>
      </c>
    </row>
    <row r="20" spans="2:10">
      <c r="B20" s="2" t="s">
        <v>35</v>
      </c>
      <c r="C20" s="2">
        <v>2230</v>
      </c>
      <c r="D20" s="2" t="s">
        <v>308</v>
      </c>
      <c r="F20" s="2" t="s">
        <v>165</v>
      </c>
      <c r="G20" s="3" t="s">
        <v>195</v>
      </c>
    </row>
    <row r="21" spans="2:10">
      <c r="B21" s="2" t="s">
        <v>42</v>
      </c>
      <c r="C21" s="2">
        <v>2231</v>
      </c>
      <c r="D21" s="2" t="s">
        <v>184</v>
      </c>
      <c r="F21" s="2" t="s">
        <v>169</v>
      </c>
      <c r="G21" s="3" t="s">
        <v>196</v>
      </c>
    </row>
    <row r="22" spans="2:10">
      <c r="B22" s="2" t="s">
        <v>45</v>
      </c>
      <c r="C22" s="2">
        <v>2232</v>
      </c>
      <c r="D22" s="2" t="s">
        <v>180</v>
      </c>
      <c r="F22" s="2" t="s">
        <v>171</v>
      </c>
      <c r="G22" s="3" t="s">
        <v>197</v>
      </c>
    </row>
    <row r="23" spans="2:10">
      <c r="B23" s="2" t="s">
        <v>48</v>
      </c>
      <c r="C23" s="2">
        <v>2233</v>
      </c>
      <c r="D23" s="2" t="s">
        <v>311</v>
      </c>
      <c r="F23" s="2" t="s">
        <v>173</v>
      </c>
      <c r="G23" s="3" t="s">
        <v>198</v>
      </c>
    </row>
    <row r="24" spans="2:10">
      <c r="B24" s="2" t="s">
        <v>51</v>
      </c>
      <c r="C24" s="2">
        <v>2234</v>
      </c>
      <c r="D24" s="2" t="s">
        <v>309</v>
      </c>
      <c r="F24" s="2" t="s">
        <v>73</v>
      </c>
      <c r="G24" s="3" t="s">
        <v>199</v>
      </c>
    </row>
    <row r="25" spans="2:10">
      <c r="B25" s="2" t="s">
        <v>53</v>
      </c>
      <c r="C25" s="2">
        <v>2235</v>
      </c>
      <c r="D25" s="2" t="s">
        <v>184</v>
      </c>
      <c r="F25" s="2" t="s">
        <v>84</v>
      </c>
      <c r="G25" s="3" t="s">
        <v>200</v>
      </c>
    </row>
    <row r="26" spans="2:10">
      <c r="B26" s="2" t="s">
        <v>55</v>
      </c>
      <c r="C26" s="2">
        <v>2236</v>
      </c>
      <c r="D26" s="2" t="s">
        <v>311</v>
      </c>
      <c r="F26" s="2" t="s">
        <v>93</v>
      </c>
      <c r="G26" s="3" t="s">
        <v>201</v>
      </c>
    </row>
    <row r="27" spans="2:10">
      <c r="B27" s="2" t="s">
        <v>57</v>
      </c>
      <c r="C27" s="2">
        <v>2237</v>
      </c>
      <c r="D27" s="2" t="s">
        <v>180</v>
      </c>
      <c r="F27" s="2" t="s">
        <v>102</v>
      </c>
      <c r="G27" s="3" t="s">
        <v>202</v>
      </c>
    </row>
    <row r="28" spans="2:10">
      <c r="B28" s="2" t="s">
        <v>36</v>
      </c>
      <c r="C28" s="2">
        <v>2240</v>
      </c>
      <c r="D28" s="2" t="s">
        <v>180</v>
      </c>
      <c r="F28" s="2" t="s">
        <v>111</v>
      </c>
      <c r="G28" s="3" t="s">
        <v>203</v>
      </c>
    </row>
    <row r="29" spans="2:10">
      <c r="B29" s="2" t="s">
        <v>37</v>
      </c>
      <c r="C29" s="2">
        <v>2280</v>
      </c>
      <c r="D29" s="2" t="s">
        <v>204</v>
      </c>
      <c r="F29" s="2" t="s">
        <v>119</v>
      </c>
      <c r="G29" s="3" t="s">
        <v>205</v>
      </c>
    </row>
    <row r="30" spans="2:10">
      <c r="B30" s="2" t="s">
        <v>38</v>
      </c>
      <c r="C30" s="2">
        <v>2260</v>
      </c>
      <c r="D30" s="2" t="s">
        <v>184</v>
      </c>
      <c r="F30" s="2" t="s">
        <v>128</v>
      </c>
      <c r="G30" s="3" t="s">
        <v>206</v>
      </c>
    </row>
    <row r="31" spans="2:10">
      <c r="B31" s="2" t="s">
        <v>39</v>
      </c>
      <c r="C31" s="2">
        <v>2291</v>
      </c>
      <c r="D31" s="2" t="s">
        <v>333</v>
      </c>
      <c r="F31" s="2" t="s">
        <v>137</v>
      </c>
      <c r="G31" s="3" t="s">
        <v>207</v>
      </c>
    </row>
    <row r="32" spans="2:10">
      <c r="B32" s="2" t="s">
        <v>43</v>
      </c>
      <c r="C32" s="2">
        <v>2292</v>
      </c>
      <c r="D32" s="2" t="s">
        <v>208</v>
      </c>
      <c r="F32" s="2" t="s">
        <v>145</v>
      </c>
      <c r="G32" s="3" t="s">
        <v>209</v>
      </c>
    </row>
    <row r="33" spans="2:7">
      <c r="B33" s="2" t="s">
        <v>46</v>
      </c>
      <c r="C33" s="2">
        <v>2293</v>
      </c>
      <c r="D33" s="2" t="s">
        <v>305</v>
      </c>
      <c r="F33" s="2" t="s">
        <v>77</v>
      </c>
      <c r="G33" s="3" t="s">
        <v>210</v>
      </c>
    </row>
    <row r="34" spans="2:7">
      <c r="B34" s="2" t="s">
        <v>49</v>
      </c>
      <c r="C34" s="2">
        <v>2294</v>
      </c>
      <c r="D34" s="2" t="s">
        <v>211</v>
      </c>
      <c r="F34" s="2" t="s">
        <v>88</v>
      </c>
      <c r="G34" s="3" t="s">
        <v>212</v>
      </c>
    </row>
    <row r="35" spans="2:7">
      <c r="B35" s="2" t="s">
        <v>307</v>
      </c>
      <c r="C35" s="2">
        <v>2295</v>
      </c>
      <c r="D35" s="2" t="s">
        <v>184</v>
      </c>
      <c r="F35" s="2" t="s">
        <v>152</v>
      </c>
      <c r="G35" s="3" t="s">
        <v>213</v>
      </c>
    </row>
    <row r="36" spans="2:7">
      <c r="F36" s="2" t="s">
        <v>97</v>
      </c>
      <c r="G36" s="3" t="s">
        <v>214</v>
      </c>
    </row>
    <row r="37" spans="2:7">
      <c r="F37" s="2" t="s">
        <v>106</v>
      </c>
      <c r="G37" s="3" t="s">
        <v>215</v>
      </c>
    </row>
    <row r="38" spans="2:7">
      <c r="F38" s="2" t="s">
        <v>160</v>
      </c>
      <c r="G38" s="3" t="s">
        <v>216</v>
      </c>
    </row>
    <row r="39" spans="2:7">
      <c r="F39" s="2" t="s">
        <v>115</v>
      </c>
      <c r="G39" s="3" t="s">
        <v>217</v>
      </c>
    </row>
    <row r="40" spans="2:7">
      <c r="F40" s="2" t="s">
        <v>123</v>
      </c>
      <c r="G40" s="3" t="s">
        <v>218</v>
      </c>
    </row>
    <row r="41" spans="2:7">
      <c r="F41" s="2" t="s">
        <v>132</v>
      </c>
      <c r="G41" s="3" t="s">
        <v>219</v>
      </c>
    </row>
    <row r="42" spans="2:7">
      <c r="F42" s="2" t="s">
        <v>141</v>
      </c>
      <c r="G42" s="3" t="s">
        <v>220</v>
      </c>
    </row>
    <row r="43" spans="2:7">
      <c r="F43" s="2" t="s">
        <v>149</v>
      </c>
      <c r="G43" s="3" t="s">
        <v>221</v>
      </c>
    </row>
    <row r="44" spans="2:7">
      <c r="F44" s="2" t="s">
        <v>156</v>
      </c>
      <c r="G44" s="3" t="s">
        <v>222</v>
      </c>
    </row>
    <row r="45" spans="2:7">
      <c r="F45" s="2" t="s">
        <v>163</v>
      </c>
      <c r="G45" s="3" t="s">
        <v>223</v>
      </c>
    </row>
    <row r="46" spans="2:7">
      <c r="F46" s="2" t="s">
        <v>167</v>
      </c>
      <c r="G46" s="3" t="s">
        <v>224</v>
      </c>
    </row>
    <row r="47" spans="2:7">
      <c r="F47" s="2" t="s">
        <v>170</v>
      </c>
      <c r="G47" s="3" t="s">
        <v>225</v>
      </c>
    </row>
    <row r="48" spans="2:7">
      <c r="F48" s="2" t="s">
        <v>172</v>
      </c>
      <c r="G48" s="3" t="s">
        <v>226</v>
      </c>
    </row>
    <row r="49" spans="6:7">
      <c r="F49" s="2" t="s">
        <v>174</v>
      </c>
      <c r="G49" s="3" t="s">
        <v>227</v>
      </c>
    </row>
    <row r="50" spans="6:7">
      <c r="F50" s="2" t="s">
        <v>175</v>
      </c>
      <c r="G50" s="3" t="s">
        <v>228</v>
      </c>
    </row>
    <row r="51" spans="6:7">
      <c r="F51" s="2" t="s">
        <v>176</v>
      </c>
      <c r="G51" s="3" t="s">
        <v>229</v>
      </c>
    </row>
    <row r="52" spans="6:7">
      <c r="F52" s="2" t="s">
        <v>50</v>
      </c>
      <c r="G52" s="3" t="s">
        <v>230</v>
      </c>
    </row>
    <row r="53" spans="6:7">
      <c r="F53" s="2" t="s">
        <v>74</v>
      </c>
      <c r="G53" s="3" t="s">
        <v>231</v>
      </c>
    </row>
    <row r="54" spans="6:7">
      <c r="F54" s="2" t="s">
        <v>85</v>
      </c>
      <c r="G54" s="3" t="s">
        <v>232</v>
      </c>
    </row>
    <row r="55" spans="6:7">
      <c r="F55" s="2" t="s">
        <v>94</v>
      </c>
      <c r="G55" s="3" t="s">
        <v>233</v>
      </c>
    </row>
    <row r="56" spans="6:7">
      <c r="F56" s="2" t="s">
        <v>103</v>
      </c>
      <c r="G56" s="3" t="s">
        <v>234</v>
      </c>
    </row>
    <row r="57" spans="6:7">
      <c r="F57" s="2" t="s">
        <v>112</v>
      </c>
      <c r="G57" s="3" t="s">
        <v>235</v>
      </c>
    </row>
    <row r="58" spans="6:7">
      <c r="F58" s="2" t="s">
        <v>120</v>
      </c>
      <c r="G58" s="3" t="s">
        <v>236</v>
      </c>
    </row>
    <row r="59" spans="6:7">
      <c r="F59" s="2" t="s">
        <v>316</v>
      </c>
      <c r="G59" s="3" t="s">
        <v>237</v>
      </c>
    </row>
    <row r="60" spans="6:7">
      <c r="F60" s="2" t="s">
        <v>138</v>
      </c>
      <c r="G60" s="3" t="s">
        <v>238</v>
      </c>
    </row>
    <row r="61" spans="6:7">
      <c r="F61" s="2" t="s">
        <v>146</v>
      </c>
      <c r="G61" s="3" t="s">
        <v>239</v>
      </c>
    </row>
    <row r="62" spans="6:7">
      <c r="F62" s="2" t="s">
        <v>153</v>
      </c>
      <c r="G62" s="3" t="s">
        <v>240</v>
      </c>
    </row>
    <row r="63" spans="6:7">
      <c r="F63" s="2" t="s">
        <v>161</v>
      </c>
      <c r="G63" s="3" t="s">
        <v>241</v>
      </c>
    </row>
    <row r="64" spans="6:7">
      <c r="F64" s="2" t="s">
        <v>75</v>
      </c>
      <c r="G64" s="3" t="s">
        <v>242</v>
      </c>
    </row>
    <row r="65" spans="6:7">
      <c r="F65" s="2" t="s">
        <v>86</v>
      </c>
      <c r="G65" s="3" t="s">
        <v>243</v>
      </c>
    </row>
    <row r="66" spans="6:7">
      <c r="F66" s="2" t="s">
        <v>95</v>
      </c>
      <c r="G66" s="3" t="s">
        <v>244</v>
      </c>
    </row>
    <row r="67" spans="6:7">
      <c r="F67" s="2" t="s">
        <v>104</v>
      </c>
      <c r="G67" s="3" t="s">
        <v>245</v>
      </c>
    </row>
    <row r="68" spans="6:7">
      <c r="F68" s="2" t="s">
        <v>113</v>
      </c>
      <c r="G68" s="3" t="s">
        <v>246</v>
      </c>
    </row>
    <row r="69" spans="6:7">
      <c r="F69" s="2" t="s">
        <v>121</v>
      </c>
      <c r="G69" s="3" t="s">
        <v>247</v>
      </c>
    </row>
    <row r="70" spans="6:7">
      <c r="F70" s="2" t="s">
        <v>130</v>
      </c>
      <c r="G70" s="3" t="s">
        <v>248</v>
      </c>
    </row>
    <row r="71" spans="6:7">
      <c r="F71" s="2" t="s">
        <v>139</v>
      </c>
      <c r="G71" s="3" t="s">
        <v>249</v>
      </c>
    </row>
    <row r="72" spans="6:7">
      <c r="F72" s="2" t="s">
        <v>147</v>
      </c>
      <c r="G72" s="3" t="s">
        <v>250</v>
      </c>
    </row>
    <row r="73" spans="6:7">
      <c r="F73" s="2" t="s">
        <v>154</v>
      </c>
      <c r="G73" s="3" t="s">
        <v>251</v>
      </c>
    </row>
    <row r="74" spans="6:7">
      <c r="F74" s="2" t="s">
        <v>70</v>
      </c>
      <c r="G74" s="3" t="s">
        <v>252</v>
      </c>
    </row>
    <row r="75" spans="6:7">
      <c r="F75" s="2" t="s">
        <v>162</v>
      </c>
      <c r="G75" s="3" t="s">
        <v>253</v>
      </c>
    </row>
    <row r="76" spans="6:7">
      <c r="F76" s="2" t="s">
        <v>166</v>
      </c>
      <c r="G76" s="3" t="s">
        <v>254</v>
      </c>
    </row>
    <row r="77" spans="6:7">
      <c r="F77" s="2" t="s">
        <v>72</v>
      </c>
      <c r="G77" s="3" t="s">
        <v>255</v>
      </c>
    </row>
    <row r="78" spans="6:7">
      <c r="F78" s="2" t="s">
        <v>83</v>
      </c>
      <c r="G78" s="3" t="s">
        <v>256</v>
      </c>
    </row>
    <row r="79" spans="6:7">
      <c r="F79" s="2" t="s">
        <v>92</v>
      </c>
      <c r="G79" s="3" t="s">
        <v>257</v>
      </c>
    </row>
    <row r="80" spans="6:7">
      <c r="F80" s="2" t="s">
        <v>101</v>
      </c>
      <c r="G80" s="3" t="s">
        <v>258</v>
      </c>
    </row>
    <row r="81" spans="6:7">
      <c r="F81" s="2" t="s">
        <v>81</v>
      </c>
      <c r="G81" s="3" t="s">
        <v>259</v>
      </c>
    </row>
    <row r="82" spans="6:7">
      <c r="F82" s="2" t="s">
        <v>90</v>
      </c>
      <c r="G82" s="3" t="s">
        <v>260</v>
      </c>
    </row>
    <row r="83" spans="6:7">
      <c r="F83" s="2" t="s">
        <v>99</v>
      </c>
      <c r="G83" s="3" t="s">
        <v>261</v>
      </c>
    </row>
    <row r="84" spans="6:7">
      <c r="F84" s="2" t="s">
        <v>108</v>
      </c>
      <c r="G84" s="3" t="s">
        <v>262</v>
      </c>
    </row>
    <row r="85" spans="6:7">
      <c r="F85" s="2" t="s">
        <v>116</v>
      </c>
      <c r="G85" s="3" t="s">
        <v>263</v>
      </c>
    </row>
    <row r="86" spans="6:7">
      <c r="F86" s="2" t="s">
        <v>125</v>
      </c>
      <c r="G86" s="3" t="s">
        <v>264</v>
      </c>
    </row>
    <row r="87" spans="6:7">
      <c r="F87" s="2" t="s">
        <v>134</v>
      </c>
      <c r="G87" s="3" t="s">
        <v>265</v>
      </c>
    </row>
    <row r="88" spans="6:7">
      <c r="F88" s="2" t="s">
        <v>143</v>
      </c>
      <c r="G88" s="3" t="s">
        <v>266</v>
      </c>
    </row>
    <row r="89" spans="6:7">
      <c r="F89" s="2" t="s">
        <v>150</v>
      </c>
      <c r="G89" s="3" t="s">
        <v>267</v>
      </c>
    </row>
    <row r="90" spans="6:7">
      <c r="F90" s="2" t="s">
        <v>314</v>
      </c>
      <c r="G90" s="3" t="s">
        <v>268</v>
      </c>
    </row>
    <row r="91" spans="6:7">
      <c r="F91" s="2" t="s">
        <v>110</v>
      </c>
      <c r="G91" s="3" t="s">
        <v>269</v>
      </c>
    </row>
    <row r="92" spans="6:7">
      <c r="F92" s="2" t="s">
        <v>118</v>
      </c>
      <c r="G92" s="3" t="s">
        <v>270</v>
      </c>
    </row>
    <row r="93" spans="6:7">
      <c r="F93" s="2" t="s">
        <v>158</v>
      </c>
      <c r="G93" s="3" t="s">
        <v>271</v>
      </c>
    </row>
    <row r="94" spans="6:7">
      <c r="F94" s="2" t="s">
        <v>76</v>
      </c>
      <c r="G94" s="3" t="s">
        <v>272</v>
      </c>
    </row>
    <row r="95" spans="6:7">
      <c r="F95" s="2" t="s">
        <v>127</v>
      </c>
      <c r="G95" s="3" t="s">
        <v>273</v>
      </c>
    </row>
    <row r="96" spans="6:7">
      <c r="F96" s="2" t="s">
        <v>87</v>
      </c>
      <c r="G96" s="3" t="s">
        <v>274</v>
      </c>
    </row>
    <row r="97" spans="6:12">
      <c r="F97" s="2" t="s">
        <v>136</v>
      </c>
      <c r="G97" s="3" t="s">
        <v>275</v>
      </c>
    </row>
    <row r="98" spans="6:12">
      <c r="F98" s="2" t="s">
        <v>96</v>
      </c>
      <c r="G98" s="3" t="s">
        <v>276</v>
      </c>
      <c r="L98" s="5"/>
    </row>
    <row r="99" spans="6:12">
      <c r="F99" s="2" t="s">
        <v>105</v>
      </c>
      <c r="G99" s="3" t="s">
        <v>277</v>
      </c>
    </row>
    <row r="100" spans="6:12">
      <c r="F100" s="2" t="s">
        <v>114</v>
      </c>
      <c r="G100" s="3" t="s">
        <v>278</v>
      </c>
    </row>
    <row r="101" spans="6:12">
      <c r="F101" s="2" t="s">
        <v>122</v>
      </c>
      <c r="G101" s="3" t="s">
        <v>279</v>
      </c>
    </row>
    <row r="102" spans="6:12">
      <c r="F102" s="2" t="s">
        <v>131</v>
      </c>
      <c r="G102" s="3" t="s">
        <v>280</v>
      </c>
    </row>
    <row r="103" spans="6:12">
      <c r="F103" s="2" t="s">
        <v>140</v>
      </c>
      <c r="G103" s="3" t="s">
        <v>281</v>
      </c>
    </row>
    <row r="104" spans="6:12">
      <c r="F104" s="2" t="s">
        <v>148</v>
      </c>
      <c r="G104" s="3" t="s">
        <v>282</v>
      </c>
    </row>
    <row r="105" spans="6:12">
      <c r="F105" s="2" t="s">
        <v>315</v>
      </c>
      <c r="G105" s="3" t="s">
        <v>283</v>
      </c>
    </row>
    <row r="106" spans="6:12">
      <c r="F106" s="2" t="s">
        <v>155</v>
      </c>
      <c r="G106" s="3" t="s">
        <v>284</v>
      </c>
    </row>
    <row r="107" spans="6:12">
      <c r="F107" s="2" t="s">
        <v>78</v>
      </c>
      <c r="G107" s="3">
        <v>2000</v>
      </c>
    </row>
    <row r="108" spans="6:12">
      <c r="F108" s="2" t="s">
        <v>79</v>
      </c>
      <c r="G108" s="3">
        <v>9001</v>
      </c>
    </row>
    <row r="109" spans="6:12">
      <c r="F109" s="2" t="s">
        <v>89</v>
      </c>
      <c r="G109" s="3">
        <v>9002</v>
      </c>
    </row>
    <row r="110" spans="6:12">
      <c r="F110" s="2" t="s">
        <v>98</v>
      </c>
      <c r="G110" s="3">
        <v>9003</v>
      </c>
    </row>
    <row r="111" spans="6:12">
      <c r="F111" s="2" t="s">
        <v>107</v>
      </c>
      <c r="G111" s="3">
        <v>9004</v>
      </c>
    </row>
    <row r="112" spans="6:12">
      <c r="F112" s="2" t="s">
        <v>124</v>
      </c>
      <c r="G112" s="3">
        <v>9006</v>
      </c>
    </row>
    <row r="113" spans="6:7">
      <c r="F113" s="2" t="s">
        <v>133</v>
      </c>
      <c r="G113" s="3">
        <v>9007</v>
      </c>
    </row>
    <row r="114" spans="6:7">
      <c r="F114" s="2" t="s">
        <v>142</v>
      </c>
      <c r="G114" s="3">
        <v>9008</v>
      </c>
    </row>
    <row r="115" spans="6:7">
      <c r="F115" s="2" t="s">
        <v>157</v>
      </c>
      <c r="G115" s="3">
        <v>9010</v>
      </c>
    </row>
    <row r="116" spans="6:7">
      <c r="F116" s="2" t="s">
        <v>164</v>
      </c>
      <c r="G116" s="3">
        <v>9011</v>
      </c>
    </row>
    <row r="117" spans="6:7">
      <c r="F117" s="2" t="s">
        <v>168</v>
      </c>
      <c r="G117" s="3">
        <v>9012</v>
      </c>
    </row>
  </sheetData>
  <sheetProtection sheet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9DAC-E202-4CA1-BE39-1BFFFAC25394}">
  <sheetPr codeName="Sheet4"/>
  <dimension ref="A1:B2"/>
  <sheetViews>
    <sheetView workbookViewId="0">
      <selection activeCell="F11" sqref="F11"/>
    </sheetView>
  </sheetViews>
  <sheetFormatPr defaultRowHeight="15"/>
  <sheetData>
    <row r="1" spans="1:2">
      <c r="A1" t="s">
        <v>296</v>
      </c>
    </row>
    <row r="2" spans="1:2">
      <c r="A2">
        <v>2026</v>
      </c>
      <c r="B2">
        <v>2.2799999999999998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8eaab-c319-4797-aead-e4cf49405def" xsi:nil="true"/>
    <lcf76f155ced4ddcb4097134ff3c332f xmlns="efdfc123-7cc1-4b6b-8a44-95eeaaf0e1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4CD65256B8324B84C346F57D5E5678" ma:contentTypeVersion="13" ma:contentTypeDescription="Opret et nyt dokument." ma:contentTypeScope="" ma:versionID="f9075f5e3a848cd4008828389e9e587d">
  <xsd:schema xmlns:xsd="http://www.w3.org/2001/XMLSchema" xmlns:xs="http://www.w3.org/2001/XMLSchema" xmlns:p="http://schemas.microsoft.com/office/2006/metadata/properties" xmlns:ns2="efdfc123-7cc1-4b6b-8a44-95eeaaf0e1d7" xmlns:ns3="9788eaab-c319-4797-aead-e4cf49405def" targetNamespace="http://schemas.microsoft.com/office/2006/metadata/properties" ma:root="true" ma:fieldsID="1b9c7fea8e1118a237c8cd5c35a6e7b1" ns2:_="" ns3:_="">
    <xsd:import namespace="efdfc123-7cc1-4b6b-8a44-95eeaaf0e1d7"/>
    <xsd:import namespace="9788eaab-c319-4797-aead-e4cf49405d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123-7cc1-4b6b-8a44-95eeaaf0e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b8960ae7-40ae-439f-88ef-fbffa2d14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8eaab-c319-4797-aead-e4cf49405d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0e097-27ce-450b-a53f-53fbbe2f2884}" ma:internalName="TaxCatchAll" ma:showField="CatchAllData" ma:web="9788eaab-c319-4797-aead-e4cf49405d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BB1D8-CA39-46F8-9947-E476921CC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EEC6D8-A121-46E5-BE2A-ABC0A93A23D2}">
  <ds:schemaRefs>
    <ds:schemaRef ds:uri="http://schemas.microsoft.com/office/2006/metadata/properties"/>
    <ds:schemaRef ds:uri="http://schemas.microsoft.com/office/infopath/2007/PartnerControls"/>
    <ds:schemaRef ds:uri="9788eaab-c319-4797-aead-e4cf49405def"/>
    <ds:schemaRef ds:uri="efdfc123-7cc1-4b6b-8a44-95eeaaf0e1d7"/>
  </ds:schemaRefs>
</ds:datastoreItem>
</file>

<file path=customXml/itemProps3.xml><?xml version="1.0" encoding="utf-8"?>
<ds:datastoreItem xmlns:ds="http://schemas.openxmlformats.org/officeDocument/2006/customXml" ds:itemID="{5DDB5A84-7F8C-4D69-9576-6B3CD069B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123-7cc1-4b6b-8a44-95eeaaf0e1d7"/>
    <ds:schemaRef ds:uri="9788eaab-c319-4797-aead-e4cf49405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47</vt:i4>
      </vt:variant>
    </vt:vector>
  </HeadingPairs>
  <TitlesOfParts>
    <vt:vector size="51" baseType="lpstr">
      <vt:lpstr>Refusionsskema</vt:lpstr>
      <vt:lpstr>Lister</vt:lpstr>
      <vt:lpstr>Lopslag</vt:lpstr>
      <vt:lpstr>Satser</vt:lpstr>
      <vt:lpstr>Afdelingsudgifter</vt:lpstr>
      <vt:lpstr>Andet</vt:lpstr>
      <vt:lpstr>Andet_Skriv_i_kommentar_felt</vt:lpstr>
      <vt:lpstr>DN_Projektpulje</vt:lpstr>
      <vt:lpstr>DN_Ung</vt:lpstr>
      <vt:lpstr>FLOR</vt:lpstr>
      <vt:lpstr>FLOR_ungestrategi</vt:lpstr>
      <vt:lpstr>Fyn</vt:lpstr>
      <vt:lpstr>Hovedbestyrelse</vt:lpstr>
      <vt:lpstr>Hovedbestyrelse_</vt:lpstr>
      <vt:lpstr>ISOBRO</vt:lpstr>
      <vt:lpstr>ISOBRO_2024</vt:lpstr>
      <vt:lpstr>ISOBRO_2025</vt:lpstr>
      <vt:lpstr>ISOBRO_2026</vt:lpstr>
      <vt:lpstr>IT_udvalg</vt:lpstr>
      <vt:lpstr>Mjljøfagligt_Udvalg</vt:lpstr>
      <vt:lpstr>Naturens_Universitet</vt:lpstr>
      <vt:lpstr>Naturens_Universitet_</vt:lpstr>
      <vt:lpstr>Naturfagligt_Udvalg</vt:lpstr>
      <vt:lpstr>Netværk</vt:lpstr>
      <vt:lpstr>Netværk_</vt:lpstr>
      <vt:lpstr>Nordjylland</vt:lpstr>
      <vt:lpstr>Nordsjælland</vt:lpstr>
      <vt:lpstr>Organisationsudvalget</vt:lpstr>
      <vt:lpstr>Planfagligt_Udvalg</vt:lpstr>
      <vt:lpstr>Projektpulje</vt:lpstr>
      <vt:lpstr>Region_Sjælland</vt:lpstr>
      <vt:lpstr>Repræsentantskab</vt:lpstr>
      <vt:lpstr>Repræsentantskab_</vt:lpstr>
      <vt:lpstr>Samrråd_Fyn</vt:lpstr>
      <vt:lpstr>Samråd</vt:lpstr>
      <vt:lpstr>Samråd_Nordjylland</vt:lpstr>
      <vt:lpstr>Samråd_NordsjællandBornholm</vt:lpstr>
      <vt:lpstr>Samråd_Sjælland</vt:lpstr>
      <vt:lpstr>Samråd_Storkøbenhavn</vt:lpstr>
      <vt:lpstr>Samråd_Sydjylland</vt:lpstr>
      <vt:lpstr>Samråd_Vestjylland</vt:lpstr>
      <vt:lpstr>Samråd_Østjylland</vt:lpstr>
      <vt:lpstr>Storkøbenhavn</vt:lpstr>
      <vt:lpstr>Sydjylland</vt:lpstr>
      <vt:lpstr>Type</vt:lpstr>
      <vt:lpstr>Typeomk</vt:lpstr>
      <vt:lpstr>Refusionsskema!Udskriftsområde</vt:lpstr>
      <vt:lpstr>Udvalg</vt:lpstr>
      <vt:lpstr>Vestjylland</vt:lpstr>
      <vt:lpstr>VILD</vt:lpstr>
      <vt:lpstr>Østjylland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Vesterdal Holm</dc:creator>
  <cp:keywords/>
  <dc:description/>
  <cp:lastModifiedBy>Marie Føgh</cp:lastModifiedBy>
  <cp:revision/>
  <cp:lastPrinted>2026-01-13T10:04:29Z</cp:lastPrinted>
  <dcterms:created xsi:type="dcterms:W3CDTF">2023-10-25T07:40:13Z</dcterms:created>
  <dcterms:modified xsi:type="dcterms:W3CDTF">2026-01-22T09:49:15Z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0x0101002B4CD65256B8324B84C346F57D5E5678</vt:lpwstr>
  </property>
</Properties>
</file>